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72" windowHeight="7428" firstSheet="1" activeTab="5"/>
  </bookViews>
  <sheets>
    <sheet name="Section 1 HT90Q 75cm" sheetId="1" r:id="rId1"/>
    <sheet name="Section 2 HT90Q 75cm" sheetId="2" r:id="rId2"/>
    <sheet name="Section 3 HT100Q 85cm" sheetId="3" r:id="rId3"/>
    <sheet name="Section 4 HT100Q 85cm" sheetId="4" r:id="rId4"/>
    <sheet name="JUNIOR 90Q" sheetId="13" r:id="rId5"/>
    <sheet name="JUNIOR100Q" sheetId="14" r:id="rId6"/>
    <sheet name="Notes" sheetId="11" r:id="rId7"/>
    <sheet name="Sheet12" sheetId="12" r:id="rId8"/>
  </sheets>
  <definedNames>
    <definedName name="_xlnm._FilterDatabase" localSheetId="0" hidden="1">'Section 1 HT90Q 75cm'!$A$2:$O$17</definedName>
    <definedName name="_xlnm._FilterDatabase" localSheetId="1" hidden="1">'Section 2 HT90Q 75cm'!$A$2:$O$16</definedName>
    <definedName name="_xlnm._FilterDatabase" localSheetId="2" hidden="1">'Section 3 HT100Q 85cm'!$A$2:$N$16</definedName>
    <definedName name="_xlnm._FilterDatabase" localSheetId="3" hidden="1">'Section 4 HT100Q 85cm'!$N$1:$N$13</definedName>
    <definedName name="_xlnm.Print_Area" localSheetId="0">'Section 1 HT90Q 75cm'!$A$1:$O$17</definedName>
    <definedName name="_xlnm.Print_Area" localSheetId="2">'Section 3 HT100Q 85cm'!$A$1:$N$16</definedName>
  </definedNames>
  <calcPr calcId="145621"/>
</workbook>
</file>

<file path=xl/calcChain.xml><?xml version="1.0" encoding="utf-8"?>
<calcChain xmlns="http://schemas.openxmlformats.org/spreadsheetml/2006/main">
  <c r="L5" i="1" l="1"/>
  <c r="L4" i="1"/>
  <c r="L3" i="1"/>
  <c r="L6" i="1"/>
  <c r="L11" i="1"/>
  <c r="L7" i="1"/>
  <c r="L10" i="1"/>
  <c r="L9" i="1"/>
  <c r="L8" i="1"/>
  <c r="L7" i="2"/>
  <c r="L15" i="2"/>
  <c r="L6" i="2"/>
  <c r="L10" i="2"/>
  <c r="L4" i="2"/>
  <c r="L8" i="2"/>
  <c r="L12" i="2"/>
  <c r="L11" i="2"/>
  <c r="L14" i="2"/>
  <c r="L3" i="2"/>
  <c r="L5" i="2"/>
  <c r="L13" i="2"/>
  <c r="L9" i="2"/>
  <c r="K9" i="2"/>
  <c r="AB4" i="13"/>
  <c r="Z4" i="13"/>
  <c r="AD4" i="13" s="1"/>
  <c r="AE4" i="13" s="1"/>
  <c r="L5" i="13" l="1"/>
  <c r="L3" i="14" l="1"/>
  <c r="K19" i="14" l="1"/>
  <c r="L19" i="14" s="1"/>
  <c r="K18" i="14"/>
  <c r="L18" i="14" s="1"/>
  <c r="K17" i="14"/>
  <c r="L17" i="14" s="1"/>
  <c r="K16" i="14"/>
  <c r="L16" i="14" s="1"/>
  <c r="K15" i="14"/>
  <c r="L15" i="14" s="1"/>
  <c r="K14" i="14"/>
  <c r="L14" i="14" s="1"/>
  <c r="K13" i="14"/>
  <c r="L13" i="14" s="1"/>
  <c r="K12" i="14"/>
  <c r="L12" i="14" s="1"/>
  <c r="K11" i="14"/>
  <c r="L11" i="14" s="1"/>
  <c r="K10" i="14"/>
  <c r="L10" i="14" s="1"/>
  <c r="K9" i="14"/>
  <c r="L9" i="14" s="1"/>
  <c r="K8" i="14"/>
  <c r="L8" i="14" s="1"/>
  <c r="L5" i="14"/>
  <c r="L4" i="14"/>
  <c r="K19" i="13"/>
  <c r="L19" i="13" s="1"/>
  <c r="K18" i="13"/>
  <c r="L18" i="13" s="1"/>
  <c r="K17" i="13"/>
  <c r="L17" i="13" s="1"/>
  <c r="K16" i="13"/>
  <c r="L16" i="13" s="1"/>
  <c r="K15" i="13"/>
  <c r="L15" i="13" s="1"/>
  <c r="K14" i="13"/>
  <c r="L14" i="13" s="1"/>
  <c r="K13" i="13"/>
  <c r="L13" i="13" s="1"/>
  <c r="K12" i="13"/>
  <c r="L12" i="13" s="1"/>
  <c r="K11" i="13"/>
  <c r="L11" i="13" s="1"/>
  <c r="K10" i="13"/>
  <c r="L10" i="13" s="1"/>
  <c r="K9" i="13"/>
  <c r="L9" i="13" s="1"/>
  <c r="K8" i="13"/>
  <c r="L8" i="13" s="1"/>
  <c r="K7" i="13"/>
  <c r="L7" i="13" s="1"/>
  <c r="L3" i="13"/>
  <c r="L6" i="4"/>
  <c r="L5" i="4"/>
  <c r="L8" i="4"/>
  <c r="L4" i="4"/>
  <c r="L3" i="4"/>
  <c r="L7" i="4"/>
  <c r="L10" i="4"/>
  <c r="L11" i="4"/>
  <c r="K9" i="4"/>
  <c r="L9" i="4" s="1"/>
  <c r="L14" i="3"/>
  <c r="L9" i="3"/>
  <c r="L11" i="3"/>
  <c r="L10" i="3"/>
  <c r="L4" i="3"/>
  <c r="L12" i="3"/>
  <c r="L5" i="3"/>
  <c r="L3" i="3"/>
  <c r="L8" i="3"/>
  <c r="L13" i="3"/>
  <c r="L15" i="3"/>
  <c r="L7" i="3"/>
  <c r="L6" i="3"/>
  <c r="K13" i="2"/>
  <c r="K15" i="2"/>
</calcChain>
</file>

<file path=xl/sharedStrings.xml><?xml version="1.0" encoding="utf-8"?>
<sst xmlns="http://schemas.openxmlformats.org/spreadsheetml/2006/main" count="514" uniqueCount="229">
  <si>
    <t>No</t>
  </si>
  <si>
    <t>Rider</t>
  </si>
  <si>
    <t>Horse</t>
  </si>
  <si>
    <t>Mark</t>
  </si>
  <si>
    <t>%</t>
  </si>
  <si>
    <t>Dress Pen</t>
  </si>
  <si>
    <t>SJ Faults</t>
  </si>
  <si>
    <t>Total</t>
  </si>
  <si>
    <t>Dressage</t>
  </si>
  <si>
    <t>Show Jumping</t>
  </si>
  <si>
    <t>Club</t>
  </si>
  <si>
    <t>SJ Time Pen</t>
  </si>
  <si>
    <t>Ind Place</t>
  </si>
  <si>
    <t>Team Place</t>
  </si>
  <si>
    <t>The good marks from 0 to 10 awarded to a competitor for each numbered movement of the</t>
  </si>
  <si>
    <t>Dressage Test are added together with the collective marks. Then any error of course is</t>
  </si>
  <si>
    <t>deducted. Half marks may be awarded.</t>
  </si>
  <si>
    <t>The percentage of the maximum possible good marks obtainable is then calculated. This</t>
  </si>
  <si>
    <t>percentage is obtained by dividing the total good marks of the judge (minus any error of</t>
  </si>
  <si>
    <t>course or test) by the maximum possible good marks obtainable, then multiplying by 100</t>
  </si>
  <si>
    <t>and rounding the result to one decimal place. In order to convert average percentage into</t>
  </si>
  <si>
    <t>penalty points, this must be subtracted from 100, with the resulting figure being rounded to</t>
  </si>
  <si>
    <t>one decimal point. The result is the score in penalty points for the test.</t>
  </si>
  <si>
    <t>placings 1 to 6 per arena</t>
  </si>
  <si>
    <t>Indiviuals as well as teams 1-6</t>
  </si>
  <si>
    <t>1-12 one qualify 13to 20 2 qualify</t>
  </si>
  <si>
    <t>The time allowed will be based on a speed of 325mpm. Every commenced period of 1 second</t>
  </si>
  <si>
    <t>in excess of time allowed will be penalised by 1 time penalty.</t>
  </si>
  <si>
    <t>CT3.4.1: Teams</t>
  </si>
  <si>
    <t>In the event of a tie for any team placing the fourth rider’s penalties will count. Therefore, a</t>
  </si>
  <si>
    <t>team of only three members must be at a disadvantage if equality with a team of four arises.</t>
  </si>
  <si>
    <t>In the event of further equality the dressage penalties for all team members shall be added</t>
  </si>
  <si>
    <t>together and the team with the lowest total shall take the higher place. If equality still remains</t>
  </si>
  <si>
    <t>the fastest aggregate time of all team members in the show jumping phase shall be the</t>
  </si>
  <si>
    <t>deciding factor.</t>
  </si>
  <si>
    <t>CT3.4.2: Individuals</t>
  </si>
  <si>
    <t>In the event of equality of individuals for any place, then the lowest dressage penalties shall</t>
  </si>
  <si>
    <t>be the deciding factor. If equality still remains the fastest time in the show jumping phase</t>
  </si>
  <si>
    <t>shall be the deciding factor.</t>
  </si>
  <si>
    <t>Combined Training 1 to 12: 1</t>
  </si>
  <si>
    <t>13 to 20: 2</t>
  </si>
  <si>
    <t>21 or more: 3</t>
  </si>
  <si>
    <t>Highest placed rider in each arena</t>
  </si>
  <si>
    <t>not part of the qualifying team</t>
  </si>
  <si>
    <t>1 to 6 1 - 10 1 to</t>
  </si>
  <si>
    <t>6 per</t>
  </si>
  <si>
    <t>arena</t>
  </si>
  <si>
    <t>1 to 10 per</t>
  </si>
  <si>
    <t>Course time needed to calculate penalties - time may be need if equals</t>
  </si>
  <si>
    <t>75cm</t>
  </si>
  <si>
    <t>325m/min</t>
  </si>
  <si>
    <t>SJ Time (Secs)</t>
  </si>
  <si>
    <t>85cm</t>
  </si>
  <si>
    <t>Time</t>
  </si>
  <si>
    <t>HRRC Tulips</t>
  </si>
  <si>
    <t>Lisa Diamond</t>
  </si>
  <si>
    <t>Gores Glover</t>
  </si>
  <si>
    <t>South Wilts</t>
  </si>
  <si>
    <t>Aloysia Daros</t>
  </si>
  <si>
    <t>Spirit of Equites</t>
  </si>
  <si>
    <t>East Dorset</t>
  </si>
  <si>
    <t>Solent Waves</t>
  </si>
  <si>
    <t>Vicky Newton</t>
  </si>
  <si>
    <t>Drumbui</t>
  </si>
  <si>
    <t>HRRC Daffodils</t>
  </si>
  <si>
    <t>Charlotte Bayliss</t>
  </si>
  <si>
    <t>Moylough Star</t>
  </si>
  <si>
    <t>BVRC Blue</t>
  </si>
  <si>
    <t>Katie Gould</t>
  </si>
  <si>
    <t>Farwinds Little Miss Sunshine</t>
  </si>
  <si>
    <t>BVRC White</t>
  </si>
  <si>
    <t>Rebecca Darke</t>
  </si>
  <si>
    <t>Nadisker</t>
  </si>
  <si>
    <t>Meon Gold</t>
  </si>
  <si>
    <t>Nicki Whiddett</t>
  </si>
  <si>
    <t>Woodlark</t>
  </si>
  <si>
    <t>Meon Black</t>
  </si>
  <si>
    <t>Sharon Ede</t>
  </si>
  <si>
    <t>Penny Farthing George</t>
  </si>
  <si>
    <t>CRC Gold</t>
  </si>
  <si>
    <t>Cassie Penwarden</t>
  </si>
  <si>
    <t>Rock Brun</t>
  </si>
  <si>
    <t>CRC Black</t>
  </si>
  <si>
    <t xml:space="preserve">Kerry Tyrrell </t>
  </si>
  <si>
    <t>Himoons Spellbound</t>
  </si>
  <si>
    <t>NFRC Green</t>
  </si>
  <si>
    <t>Amy Bridgett</t>
  </si>
  <si>
    <t>Rowdown Rumer</t>
  </si>
  <si>
    <t>NFRC Yellow</t>
  </si>
  <si>
    <t>Penny Towers</t>
  </si>
  <si>
    <t>Bally Owen</t>
  </si>
  <si>
    <t>BVRC IND</t>
  </si>
  <si>
    <t>Frances Hall</t>
  </si>
  <si>
    <t>Bellindene Magnum</t>
  </si>
  <si>
    <t>SWRC JUNIORS</t>
  </si>
  <si>
    <t>Lucy Watling</t>
  </si>
  <si>
    <t>Meelickisland Playboy</t>
  </si>
  <si>
    <t>NFRC IND</t>
  </si>
  <si>
    <t>Brock Rhythm N Blues</t>
  </si>
  <si>
    <t>Kate Oppenheimer</t>
  </si>
  <si>
    <t>SOS Sealpoint</t>
  </si>
  <si>
    <t>Jessica Gibbons</t>
  </si>
  <si>
    <t>Sternian</t>
  </si>
  <si>
    <t>Laura Banyard</t>
  </si>
  <si>
    <t>Willoway Oscar</t>
  </si>
  <si>
    <t>Beth Daly</t>
  </si>
  <si>
    <t>Carless Neopolitan</t>
  </si>
  <si>
    <t>Emily Kilburn</t>
  </si>
  <si>
    <t>Malt on the Rocks</t>
  </si>
  <si>
    <t>Sandra Groves</t>
  </si>
  <si>
    <t>Timmy</t>
  </si>
  <si>
    <t>Michelle Griffiths</t>
  </si>
  <si>
    <t>Lord Ego</t>
  </si>
  <si>
    <t>Diane Williams</t>
  </si>
  <si>
    <t>Tamira Van T Leefdaalhof</t>
  </si>
  <si>
    <t>Laura Macarthy</t>
  </si>
  <si>
    <t>Summersnights Dream</t>
  </si>
  <si>
    <t>Joanna Russell</t>
  </si>
  <si>
    <t>Star of Jasper</t>
  </si>
  <si>
    <t>Kate - Ebby Bignell</t>
  </si>
  <si>
    <t>The Rite of Time</t>
  </si>
  <si>
    <t>Nikki Eustis</t>
  </si>
  <si>
    <t>Smokey Joe II</t>
  </si>
  <si>
    <t>Helen Nash-Steer</t>
  </si>
  <si>
    <t>Kerslake Moor</t>
  </si>
  <si>
    <t>Beth Richmond</t>
  </si>
  <si>
    <t>Magicians Patch</t>
  </si>
  <si>
    <t>Lucy Talbot</t>
  </si>
  <si>
    <t>Furzley Crusaide</t>
  </si>
  <si>
    <t>Karen Duggleby</t>
  </si>
  <si>
    <t>Ruby Rocket</t>
  </si>
  <si>
    <t>Chloe Haskell</t>
  </si>
  <si>
    <t>Colnel Magyk</t>
  </si>
  <si>
    <t>Lucy Shearing</t>
  </si>
  <si>
    <t>Par Avion</t>
  </si>
  <si>
    <t>Rebecca Edwards</t>
  </si>
  <si>
    <t>Commonfields Amanda</t>
  </si>
  <si>
    <t>Milly Bayliss</t>
  </si>
  <si>
    <t>Magic Escapade</t>
  </si>
  <si>
    <t>Susie Pool</t>
  </si>
  <si>
    <t>Folds Acacia</t>
  </si>
  <si>
    <t>Lisa Pritchard</t>
  </si>
  <si>
    <t>Eros Van de Brouweshoeve</t>
  </si>
  <si>
    <t>Elsbeth Jeffery</t>
  </si>
  <si>
    <t>My Peggys Diamond</t>
  </si>
  <si>
    <t>Briony Stevens</t>
  </si>
  <si>
    <t>Double H</t>
  </si>
  <si>
    <t>Kerry Tyrrell</t>
  </si>
  <si>
    <t>Midsummer Rainman</t>
  </si>
  <si>
    <t>Alison Branfoot</t>
  </si>
  <si>
    <t>Bolgoed Ought to be Orla</t>
  </si>
  <si>
    <t>Charlotte Thompson</t>
  </si>
  <si>
    <t>JK's Topgun</t>
  </si>
  <si>
    <t>Louise-Emma Proctor</t>
  </si>
  <si>
    <t>Larch</t>
  </si>
  <si>
    <t>Sophie Albery</t>
  </si>
  <si>
    <t>Wayland Timberry</t>
  </si>
  <si>
    <t>Donna Boyd</t>
  </si>
  <si>
    <t>Rinus Star</t>
  </si>
  <si>
    <t>SWRC JUNIOR</t>
  </si>
  <si>
    <t>Sorcha Goody</t>
  </si>
  <si>
    <t>Queens Forester</t>
  </si>
  <si>
    <t>Fay Ely</t>
  </si>
  <si>
    <t>Diamonte Del Sol</t>
  </si>
  <si>
    <t>Margaret Hird</t>
  </si>
  <si>
    <t>Thacka Princess</t>
  </si>
  <si>
    <t>Jane Fox</t>
  </si>
  <si>
    <t>Tallulah VIII</t>
  </si>
  <si>
    <t>Alex Hubbard</t>
  </si>
  <si>
    <t>Miss Doublet</t>
  </si>
  <si>
    <t>Leandra Francis</t>
  </si>
  <si>
    <t>Longslade Powderface</t>
  </si>
  <si>
    <t>Juliette Butler</t>
  </si>
  <si>
    <t>Jack</t>
  </si>
  <si>
    <t>Emma Kirby</t>
  </si>
  <si>
    <t>Hamlin Freddie</t>
  </si>
  <si>
    <t>Ruth Allen</t>
  </si>
  <si>
    <t>Tanzanite Firenze</t>
  </si>
  <si>
    <t>Jenny Naylor-Davis</t>
  </si>
  <si>
    <t>Khp Monty</t>
  </si>
  <si>
    <t>Ony Rogers</t>
  </si>
  <si>
    <t>Ballalara Lad</t>
  </si>
  <si>
    <t>The Rite of Spring</t>
  </si>
  <si>
    <t>Emma Louise Collyer</t>
  </si>
  <si>
    <t>Hot Rocks</t>
  </si>
  <si>
    <t>Carla Maskell</t>
  </si>
  <si>
    <t>Halvanna Inyesta</t>
  </si>
  <si>
    <t>Sally-Anne Miller</t>
  </si>
  <si>
    <t>O'Riley</t>
  </si>
  <si>
    <t>Rosie Bacon</t>
  </si>
  <si>
    <t>Quertyiuop</t>
  </si>
  <si>
    <t>Jessica Wallis</t>
  </si>
  <si>
    <t>Brock Breeze</t>
  </si>
  <si>
    <t>NFPE IND</t>
  </si>
  <si>
    <t>Vectis IND</t>
  </si>
  <si>
    <t>NFPE Junior IND</t>
  </si>
  <si>
    <t>SOLENT JUNIOR IND</t>
  </si>
  <si>
    <t>NFRC JUNIOR IND</t>
  </si>
  <si>
    <t>NFPE JUNIOR IND</t>
  </si>
  <si>
    <t>My Spirit</t>
  </si>
  <si>
    <t>Anna Dunford</t>
  </si>
  <si>
    <t>Helen Safe</t>
  </si>
  <si>
    <t>Backley Grenadier</t>
  </si>
  <si>
    <t>W/D</t>
  </si>
  <si>
    <t>E</t>
  </si>
  <si>
    <t>1st</t>
  </si>
  <si>
    <t>2nd</t>
  </si>
  <si>
    <t>3rd</t>
  </si>
  <si>
    <t>Kate Lock</t>
  </si>
  <si>
    <t>Urame</t>
  </si>
  <si>
    <t>4th</t>
  </si>
  <si>
    <t>5th</t>
  </si>
  <si>
    <t>6th</t>
  </si>
  <si>
    <t>7th</t>
  </si>
  <si>
    <t>8th</t>
  </si>
  <si>
    <t>9th</t>
  </si>
  <si>
    <t>Jane Winson</t>
  </si>
  <si>
    <t>Widlake Magic Whirl</t>
  </si>
  <si>
    <t>IND</t>
  </si>
  <si>
    <t>Section 1</t>
  </si>
  <si>
    <t>HT90Q</t>
  </si>
  <si>
    <t>Section 2</t>
  </si>
  <si>
    <t>Section 3</t>
  </si>
  <si>
    <t>HT 100Q</t>
  </si>
  <si>
    <t>Section 4</t>
  </si>
  <si>
    <t>WD</t>
  </si>
  <si>
    <t>Junior Section 2</t>
  </si>
  <si>
    <t>Junior Section 1</t>
  </si>
  <si>
    <t>Solent Junior 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</si>
</sst>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£&quot;* #,##0.00_-;\-&quot;£&quot;* #,##0.00_-;_-&quot;£&quot;* &quot;-&quot;??_-;_-@_-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name val="Arial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01">
    <xf numFmtId="0" fontId="0" fillId="0" borderId="0" xfId="0"/>
    <xf numFmtId="0" fontId="0" fillId="0" borderId="0" xfId="0" applyFill="1"/>
    <xf numFmtId="0" fontId="0" fillId="3" borderId="0" xfId="0" applyFill="1"/>
    <xf numFmtId="0" fontId="4" fillId="0" borderId="7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4" fillId="0" borderId="7" xfId="1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20" fontId="3" fillId="0" borderId="1" xfId="0" applyNumberFormat="1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 shrinkToFit="1"/>
    </xf>
    <xf numFmtId="165" fontId="3" fillId="0" borderId="3" xfId="0" applyNumberFormat="1" applyFont="1" applyBorder="1" applyAlignment="1">
      <alignment horizontal="left"/>
    </xf>
    <xf numFmtId="0" fontId="3" fillId="0" borderId="3" xfId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0" xfId="2" applyFont="1" applyBorder="1" applyAlignment="1">
      <alignment horizontal="left" vertical="center" shrinkToFit="1"/>
    </xf>
    <xf numFmtId="165" fontId="3" fillId="0" borderId="1" xfId="0" applyNumberFormat="1" applyFont="1" applyBorder="1" applyAlignment="1">
      <alignment horizontal="left"/>
    </xf>
    <xf numFmtId="0" fontId="3" fillId="0" borderId="1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20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/>
    </xf>
    <xf numFmtId="20" fontId="3" fillId="0" borderId="0" xfId="0" applyNumberFormat="1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 shrinkToFit="1"/>
    </xf>
    <xf numFmtId="0" fontId="3" fillId="0" borderId="0" xfId="0" applyFont="1" applyAlignment="1"/>
    <xf numFmtId="0" fontId="4" fillId="0" borderId="12" xfId="0" applyFont="1" applyBorder="1" applyAlignment="1"/>
    <xf numFmtId="0" fontId="4" fillId="0" borderId="9" xfId="0" applyFont="1" applyFill="1" applyBorder="1" applyAlignment="1"/>
    <xf numFmtId="0" fontId="4" fillId="0" borderId="7" xfId="0" applyFont="1" applyFill="1" applyBorder="1" applyAlignment="1"/>
    <xf numFmtId="0" fontId="3" fillId="0" borderId="1" xfId="0" applyFont="1" applyBorder="1" applyAlignment="1">
      <alignment vertical="center"/>
    </xf>
    <xf numFmtId="2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0" fontId="3" fillId="0" borderId="1" xfId="0" applyNumberFormat="1" applyFont="1" applyBorder="1" applyAlignment="1">
      <alignment vertical="center"/>
    </xf>
    <xf numFmtId="0" fontId="5" fillId="0" borderId="1" xfId="2" applyFont="1" applyBorder="1" applyAlignment="1">
      <alignment vertical="center" shrinkToFit="1"/>
    </xf>
    <xf numFmtId="0" fontId="3" fillId="0" borderId="1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3" fillId="0" borderId="1" xfId="0" applyFont="1" applyBorder="1" applyAlignment="1"/>
    <xf numFmtId="20" fontId="3" fillId="0" borderId="1" xfId="0" applyNumberFormat="1" applyFont="1" applyBorder="1" applyAlignment="1">
      <alignment vertical="center" wrapText="1"/>
    </xf>
    <xf numFmtId="0" fontId="5" fillId="0" borderId="1" xfId="2" applyFont="1" applyBorder="1" applyAlignment="1">
      <alignment vertical="center" wrapText="1" shrinkToFit="1"/>
    </xf>
    <xf numFmtId="20" fontId="3" fillId="0" borderId="1" xfId="0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0" fontId="3" fillId="0" borderId="1" xfId="2" applyFont="1" applyFill="1" applyBorder="1" applyAlignment="1">
      <alignment vertical="center" shrinkToFit="1"/>
    </xf>
    <xf numFmtId="0" fontId="6" fillId="0" borderId="0" xfId="0" applyFont="1"/>
    <xf numFmtId="0" fontId="6" fillId="2" borderId="0" xfId="0" applyFont="1" applyFill="1"/>
    <xf numFmtId="165" fontId="6" fillId="0" borderId="0" xfId="0" applyNumberFormat="1" applyFont="1"/>
    <xf numFmtId="1" fontId="3" fillId="0" borderId="3" xfId="0" applyNumberFormat="1" applyFont="1" applyFill="1" applyBorder="1" applyAlignment="1">
      <alignment horizontal="left"/>
    </xf>
    <xf numFmtId="165" fontId="3" fillId="0" borderId="5" xfId="0" applyNumberFormat="1" applyFont="1" applyBorder="1" applyAlignment="1">
      <alignment horizontal="left"/>
    </xf>
    <xf numFmtId="165" fontId="4" fillId="0" borderId="7" xfId="1" applyNumberFormat="1" applyFont="1" applyFill="1" applyBorder="1" applyAlignment="1">
      <alignment horizontal="left" wrapText="1"/>
    </xf>
    <xf numFmtId="165" fontId="3" fillId="0" borderId="0" xfId="0" applyNumberFormat="1" applyFont="1" applyAlignment="1">
      <alignment horizontal="left"/>
    </xf>
    <xf numFmtId="0" fontId="5" fillId="0" borderId="1" xfId="2" applyFont="1" applyBorder="1" applyAlignment="1">
      <alignment horizontal="right" vertical="center" shrinkToFit="1"/>
    </xf>
    <xf numFmtId="1" fontId="3" fillId="0" borderId="1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20" fontId="3" fillId="0" borderId="3" xfId="0" applyNumberFormat="1" applyFont="1" applyBorder="1" applyAlignment="1">
      <alignment vertical="center"/>
    </xf>
    <xf numFmtId="0" fontId="4" fillId="0" borderId="2" xfId="0" applyFont="1" applyBorder="1" applyAlignment="1"/>
    <xf numFmtId="0" fontId="3" fillId="0" borderId="3" xfId="0" applyFont="1" applyFill="1" applyBorder="1" applyAlignment="1">
      <alignment vertical="center"/>
    </xf>
    <xf numFmtId="20" fontId="5" fillId="0" borderId="3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7" xfId="0" applyNumberFormat="1" applyFont="1" applyFill="1" applyBorder="1" applyAlignment="1">
      <alignment horizontal="left" wrapText="1"/>
    </xf>
    <xf numFmtId="2" fontId="3" fillId="0" borderId="3" xfId="1" applyNumberFormat="1" applyFont="1" applyFill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1" xfId="1" applyNumberFormat="1" applyFont="1" applyFill="1" applyBorder="1" applyAlignment="1">
      <alignment horizontal="left"/>
    </xf>
    <xf numFmtId="2" fontId="3" fillId="0" borderId="0" xfId="0" applyNumberFormat="1" applyFont="1" applyAlignment="1">
      <alignment horizontal="left"/>
    </xf>
    <xf numFmtId="165" fontId="4" fillId="0" borderId="4" xfId="0" applyNumberFormat="1" applyFont="1" applyBorder="1" applyAlignment="1">
      <alignment horizontal="left"/>
    </xf>
    <xf numFmtId="165" fontId="3" fillId="0" borderId="6" xfId="0" applyNumberFormat="1" applyFont="1" applyBorder="1" applyAlignment="1">
      <alignment horizontal="left"/>
    </xf>
    <xf numFmtId="165" fontId="4" fillId="0" borderId="7" xfId="0" applyNumberFormat="1" applyFont="1" applyFill="1" applyBorder="1" applyAlignment="1">
      <alignment horizontal="left"/>
    </xf>
    <xf numFmtId="165" fontId="4" fillId="0" borderId="7" xfId="0" applyNumberFormat="1" applyFont="1" applyFill="1" applyBorder="1" applyAlignment="1">
      <alignment horizontal="left" wrapText="1"/>
    </xf>
    <xf numFmtId="2" fontId="3" fillId="0" borderId="3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2" xfId="0" applyFont="1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/>
    <xf numFmtId="0" fontId="4" fillId="0" borderId="4" xfId="0" applyFont="1" applyFill="1" applyBorder="1" applyAlignment="1"/>
    <xf numFmtId="20" fontId="3" fillId="0" borderId="1" xfId="0" applyNumberFormat="1" applyFont="1" applyBorder="1" applyAlignment="1">
      <alignment horizontal="right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F3" sqref="F3"/>
    </sheetView>
  </sheetViews>
  <sheetFormatPr defaultColWidth="9.109375" defaultRowHeight="24.6" x14ac:dyDescent="0.4"/>
  <cols>
    <col min="1" max="1" width="29" style="91" customWidth="1"/>
    <col min="2" max="2" width="13.33203125" style="4" customWidth="1"/>
    <col min="3" max="3" width="10.88671875" style="4" customWidth="1"/>
    <col min="4" max="4" width="34.5546875" style="4" customWidth="1"/>
    <col min="5" max="5" width="51.6640625" style="4" customWidth="1"/>
    <col min="6" max="8" width="18.6640625" style="62" customWidth="1"/>
    <col min="9" max="9" width="18.6640625" style="31" customWidth="1"/>
    <col min="10" max="10" width="18.6640625" style="81" customWidth="1"/>
    <col min="11" max="11" width="18.6640625" style="4" customWidth="1"/>
    <col min="12" max="12" width="0.44140625" style="4" customWidth="1"/>
    <col min="13" max="15" width="18.6640625" style="4" customWidth="1"/>
    <col min="16" max="16384" width="9.109375" style="4"/>
  </cols>
  <sheetData>
    <row r="1" spans="1:15" ht="43.5" customHeight="1" thickBot="1" x14ac:dyDescent="0.45">
      <c r="A1" s="88" t="s">
        <v>219</v>
      </c>
      <c r="B1" s="67" t="s">
        <v>220</v>
      </c>
      <c r="C1" s="67" t="s">
        <v>49</v>
      </c>
      <c r="D1" s="4" t="s">
        <v>50</v>
      </c>
      <c r="E1" s="4">
        <v>69</v>
      </c>
      <c r="F1" s="82" t="s">
        <v>8</v>
      </c>
      <c r="G1" s="60"/>
      <c r="H1" s="83"/>
      <c r="I1" s="8" t="s">
        <v>9</v>
      </c>
      <c r="J1" s="76"/>
      <c r="K1" s="7"/>
      <c r="L1" s="6"/>
      <c r="M1" s="5" t="s">
        <v>7</v>
      </c>
      <c r="N1" s="7"/>
      <c r="O1" s="7"/>
    </row>
    <row r="2" spans="1:15" ht="66.75" customHeight="1" thickBot="1" x14ac:dyDescent="0.45">
      <c r="A2" s="89" t="s">
        <v>10</v>
      </c>
      <c r="B2" s="10" t="s">
        <v>53</v>
      </c>
      <c r="C2" s="11" t="s">
        <v>0</v>
      </c>
      <c r="D2" s="12" t="s">
        <v>1</v>
      </c>
      <c r="E2" s="12" t="s">
        <v>2</v>
      </c>
      <c r="F2" s="84" t="s">
        <v>3</v>
      </c>
      <c r="G2" s="84" t="s">
        <v>4</v>
      </c>
      <c r="H2" s="85" t="s">
        <v>5</v>
      </c>
      <c r="I2" s="3" t="s">
        <v>6</v>
      </c>
      <c r="J2" s="77" t="s">
        <v>51</v>
      </c>
      <c r="K2" s="13" t="s">
        <v>11</v>
      </c>
      <c r="L2" s="13"/>
      <c r="M2" s="12" t="s">
        <v>7</v>
      </c>
      <c r="N2" s="14" t="s">
        <v>12</v>
      </c>
      <c r="O2" s="15" t="s">
        <v>13</v>
      </c>
    </row>
    <row r="3" spans="1:15" ht="25.5" x14ac:dyDescent="0.35">
      <c r="A3" s="90" t="s">
        <v>67</v>
      </c>
      <c r="B3" s="17">
        <v>0.39930555555555558</v>
      </c>
      <c r="C3" s="18">
        <v>21</v>
      </c>
      <c r="D3" s="18" t="s">
        <v>68</v>
      </c>
      <c r="E3" s="18" t="s">
        <v>69</v>
      </c>
      <c r="F3" s="19">
        <v>145.5</v>
      </c>
      <c r="G3" s="19">
        <v>72.8</v>
      </c>
      <c r="H3" s="19">
        <v>27.3</v>
      </c>
      <c r="I3" s="20">
        <v>0</v>
      </c>
      <c r="J3" s="78">
        <v>63.47</v>
      </c>
      <c r="K3" s="21">
        <v>0</v>
      </c>
      <c r="L3" s="22">
        <f t="shared" ref="L3:L11" si="0">H3+I3</f>
        <v>27.3</v>
      </c>
      <c r="M3" s="22">
        <v>27.3</v>
      </c>
      <c r="N3" s="23">
        <v>1</v>
      </c>
      <c r="O3" s="21">
        <v>1</v>
      </c>
    </row>
    <row r="4" spans="1:15" ht="25.5" x14ac:dyDescent="0.35">
      <c r="A4" s="90" t="s">
        <v>64</v>
      </c>
      <c r="B4" s="17">
        <v>0.39444444444444443</v>
      </c>
      <c r="C4" s="18">
        <v>17</v>
      </c>
      <c r="D4" s="66" t="s">
        <v>65</v>
      </c>
      <c r="E4" s="18" t="s">
        <v>66</v>
      </c>
      <c r="F4" s="25">
        <v>140.5</v>
      </c>
      <c r="G4" s="25">
        <v>70.3</v>
      </c>
      <c r="H4" s="25">
        <v>29.8</v>
      </c>
      <c r="I4" s="26">
        <v>0</v>
      </c>
      <c r="J4" s="80">
        <v>58.33</v>
      </c>
      <c r="K4" s="21">
        <v>0</v>
      </c>
      <c r="L4" s="22">
        <f t="shared" si="0"/>
        <v>29.8</v>
      </c>
      <c r="M4" s="22">
        <v>29.8</v>
      </c>
      <c r="N4" s="28">
        <v>2</v>
      </c>
      <c r="O4" s="27">
        <v>2</v>
      </c>
    </row>
    <row r="5" spans="1:15" ht="25.5" x14ac:dyDescent="0.35">
      <c r="A5" s="90" t="s">
        <v>57</v>
      </c>
      <c r="B5" s="17">
        <v>0.37986111111111115</v>
      </c>
      <c r="C5" s="18">
        <v>5</v>
      </c>
      <c r="D5" s="18" t="s">
        <v>58</v>
      </c>
      <c r="E5" s="18" t="s">
        <v>59</v>
      </c>
      <c r="F5" s="25">
        <v>138.5</v>
      </c>
      <c r="G5" s="25">
        <v>69.3</v>
      </c>
      <c r="H5" s="25">
        <v>30.8</v>
      </c>
      <c r="I5" s="26">
        <v>0</v>
      </c>
      <c r="J5" s="80">
        <v>53.54</v>
      </c>
      <c r="K5" s="27">
        <v>0</v>
      </c>
      <c r="L5" s="29">
        <f t="shared" si="0"/>
        <v>30.8</v>
      </c>
      <c r="M5" s="29">
        <v>30.8</v>
      </c>
      <c r="N5" s="27">
        <v>3</v>
      </c>
      <c r="O5" s="27">
        <v>3</v>
      </c>
    </row>
    <row r="6" spans="1:15" ht="25.5" x14ac:dyDescent="0.35">
      <c r="A6" s="90" t="s">
        <v>73</v>
      </c>
      <c r="B6" s="17">
        <v>0.40902777777777777</v>
      </c>
      <c r="C6" s="18">
        <v>29</v>
      </c>
      <c r="D6" s="18" t="s">
        <v>74</v>
      </c>
      <c r="E6" s="18" t="s">
        <v>75</v>
      </c>
      <c r="F6" s="19">
        <v>140</v>
      </c>
      <c r="G6" s="19">
        <v>70</v>
      </c>
      <c r="H6" s="19">
        <v>30</v>
      </c>
      <c r="I6" s="20">
        <v>4</v>
      </c>
      <c r="J6" s="78">
        <v>64.650000000000006</v>
      </c>
      <c r="K6" s="21">
        <v>0</v>
      </c>
      <c r="L6" s="22">
        <f t="shared" si="0"/>
        <v>34</v>
      </c>
      <c r="M6" s="22">
        <v>34</v>
      </c>
      <c r="N6" s="23">
        <v>4</v>
      </c>
      <c r="O6" s="21">
        <v>4</v>
      </c>
    </row>
    <row r="7" spans="1:15" ht="25.5" x14ac:dyDescent="0.35">
      <c r="A7" s="90" t="s">
        <v>82</v>
      </c>
      <c r="B7" s="17">
        <v>0.4236111111111111</v>
      </c>
      <c r="C7" s="18">
        <v>41</v>
      </c>
      <c r="D7" s="18" t="s">
        <v>83</v>
      </c>
      <c r="E7" s="18" t="s">
        <v>84</v>
      </c>
      <c r="F7" s="29">
        <v>138</v>
      </c>
      <c r="G7" s="25">
        <v>69</v>
      </c>
      <c r="H7" s="25">
        <v>31</v>
      </c>
      <c r="I7" s="30">
        <v>4</v>
      </c>
      <c r="J7" s="79">
        <v>53.4</v>
      </c>
      <c r="K7" s="21">
        <v>0</v>
      </c>
      <c r="L7" s="22">
        <f t="shared" si="0"/>
        <v>35</v>
      </c>
      <c r="M7" s="22">
        <v>35</v>
      </c>
      <c r="N7" s="28">
        <v>5</v>
      </c>
      <c r="O7" s="27">
        <v>5</v>
      </c>
    </row>
    <row r="8" spans="1:15" ht="25.5" x14ac:dyDescent="0.35">
      <c r="A8" s="90" t="s">
        <v>91</v>
      </c>
      <c r="B8" s="17">
        <v>0.4381944444444445</v>
      </c>
      <c r="C8" s="18">
        <v>55</v>
      </c>
      <c r="D8" s="18" t="s">
        <v>92</v>
      </c>
      <c r="E8" s="18" t="s">
        <v>93</v>
      </c>
      <c r="F8" s="25">
        <v>123</v>
      </c>
      <c r="G8" s="25">
        <v>61.5</v>
      </c>
      <c r="H8" s="25">
        <v>38.5</v>
      </c>
      <c r="I8" s="30">
        <v>4</v>
      </c>
      <c r="J8" s="79">
        <v>51.03</v>
      </c>
      <c r="K8" s="21">
        <v>0</v>
      </c>
      <c r="L8" s="22">
        <f t="shared" si="0"/>
        <v>42.5</v>
      </c>
      <c r="M8" s="22">
        <v>42.5</v>
      </c>
      <c r="N8" s="28">
        <v>6</v>
      </c>
      <c r="O8" s="28" t="s">
        <v>218</v>
      </c>
    </row>
    <row r="9" spans="1:15" ht="25.5" x14ac:dyDescent="0.35">
      <c r="A9" s="90" t="s">
        <v>88</v>
      </c>
      <c r="B9" s="17">
        <v>0.43333333333333335</v>
      </c>
      <c r="C9" s="18">
        <v>49</v>
      </c>
      <c r="D9" s="18" t="s">
        <v>89</v>
      </c>
      <c r="E9" s="18" t="s">
        <v>90</v>
      </c>
      <c r="F9" s="25">
        <v>118.5</v>
      </c>
      <c r="G9" s="25">
        <v>59.3</v>
      </c>
      <c r="H9" s="25">
        <v>40.799999999999997</v>
      </c>
      <c r="I9" s="30">
        <v>4</v>
      </c>
      <c r="J9" s="79">
        <v>58.63</v>
      </c>
      <c r="K9" s="21">
        <v>0</v>
      </c>
      <c r="L9" s="22">
        <f t="shared" si="0"/>
        <v>44.8</v>
      </c>
      <c r="M9" s="22">
        <v>44.8</v>
      </c>
      <c r="N9" s="28"/>
      <c r="O9" s="28">
        <v>6</v>
      </c>
    </row>
    <row r="10" spans="1:15" ht="25.5" x14ac:dyDescent="0.35">
      <c r="A10" s="90" t="s">
        <v>85</v>
      </c>
      <c r="B10" s="17">
        <v>0.4284722222222222</v>
      </c>
      <c r="C10" s="18">
        <v>45</v>
      </c>
      <c r="D10" s="18" t="s">
        <v>86</v>
      </c>
      <c r="E10" s="18" t="s">
        <v>87</v>
      </c>
      <c r="F10" s="25">
        <v>121.5</v>
      </c>
      <c r="G10" s="25">
        <v>60.8</v>
      </c>
      <c r="H10" s="25">
        <v>39.299999999999997</v>
      </c>
      <c r="I10" s="30">
        <v>20</v>
      </c>
      <c r="J10" s="79">
        <v>103.8</v>
      </c>
      <c r="K10" s="21">
        <v>35</v>
      </c>
      <c r="L10" s="22">
        <f t="shared" si="0"/>
        <v>59.3</v>
      </c>
      <c r="M10" s="22">
        <v>94.3</v>
      </c>
      <c r="N10" s="28"/>
      <c r="O10" s="27">
        <v>7</v>
      </c>
    </row>
    <row r="11" spans="1:15" ht="25.5" x14ac:dyDescent="0.35">
      <c r="A11" s="90" t="s">
        <v>76</v>
      </c>
      <c r="B11" s="17">
        <v>0.4152777777777778</v>
      </c>
      <c r="C11" s="18">
        <v>33</v>
      </c>
      <c r="D11" s="18" t="s">
        <v>77</v>
      </c>
      <c r="E11" s="18" t="s">
        <v>78</v>
      </c>
      <c r="F11" s="29">
        <v>117.5</v>
      </c>
      <c r="G11" s="25">
        <v>58.8</v>
      </c>
      <c r="H11" s="25">
        <v>41.3</v>
      </c>
      <c r="I11" s="26">
        <v>20</v>
      </c>
      <c r="J11" s="80">
        <v>101.68</v>
      </c>
      <c r="K11" s="27">
        <v>33</v>
      </c>
      <c r="L11" s="29">
        <f t="shared" si="0"/>
        <v>61.3</v>
      </c>
      <c r="M11" s="29">
        <v>94.3</v>
      </c>
      <c r="N11" s="28"/>
      <c r="O11" s="27">
        <v>8</v>
      </c>
    </row>
    <row r="12" spans="1:15" x14ac:dyDescent="0.4">
      <c r="A12" s="90" t="s">
        <v>60</v>
      </c>
      <c r="B12" s="17">
        <v>0.38472222222222219</v>
      </c>
      <c r="C12" s="18">
        <v>9</v>
      </c>
      <c r="D12" s="18" t="s">
        <v>201</v>
      </c>
      <c r="E12" s="18" t="s">
        <v>202</v>
      </c>
      <c r="F12" s="25">
        <v>132</v>
      </c>
      <c r="G12" s="25">
        <v>66</v>
      </c>
      <c r="H12" s="25">
        <v>34</v>
      </c>
      <c r="I12" s="20" t="s">
        <v>204</v>
      </c>
      <c r="J12" s="78" t="s">
        <v>204</v>
      </c>
      <c r="K12" s="20" t="s">
        <v>204</v>
      </c>
      <c r="L12" s="20" t="s">
        <v>204</v>
      </c>
      <c r="M12" s="20" t="s">
        <v>204</v>
      </c>
      <c r="N12" s="20" t="s">
        <v>204</v>
      </c>
      <c r="O12" s="20" t="s">
        <v>204</v>
      </c>
    </row>
    <row r="13" spans="1:15" x14ac:dyDescent="0.4">
      <c r="A13" s="90" t="s">
        <v>79</v>
      </c>
      <c r="B13" s="17">
        <v>0.41875000000000001</v>
      </c>
      <c r="C13" s="18">
        <v>37</v>
      </c>
      <c r="D13" s="18" t="s">
        <v>80</v>
      </c>
      <c r="E13" s="18" t="s">
        <v>81</v>
      </c>
      <c r="F13" s="29" t="s">
        <v>204</v>
      </c>
      <c r="G13" s="25" t="s">
        <v>204</v>
      </c>
      <c r="H13" s="25" t="s">
        <v>204</v>
      </c>
      <c r="I13" s="25" t="s">
        <v>204</v>
      </c>
      <c r="J13" s="79" t="s">
        <v>204</v>
      </c>
      <c r="K13" s="19" t="s">
        <v>204</v>
      </c>
      <c r="L13" s="19" t="s">
        <v>204</v>
      </c>
      <c r="M13" s="19" t="s">
        <v>204</v>
      </c>
      <c r="N13" s="25" t="s">
        <v>204</v>
      </c>
      <c r="O13" s="25" t="s">
        <v>204</v>
      </c>
    </row>
    <row r="14" spans="1:15" x14ac:dyDescent="0.4">
      <c r="A14" s="90" t="s">
        <v>54</v>
      </c>
      <c r="B14" s="17">
        <v>0.375</v>
      </c>
      <c r="C14" s="18">
        <v>1</v>
      </c>
      <c r="D14" s="18" t="s">
        <v>55</v>
      </c>
      <c r="E14" s="18" t="s">
        <v>56</v>
      </c>
      <c r="F14" s="25">
        <v>119.5</v>
      </c>
      <c r="G14" s="25">
        <v>59.8</v>
      </c>
      <c r="H14" s="25">
        <v>40.299999999999997</v>
      </c>
      <c r="I14" s="27" t="s">
        <v>203</v>
      </c>
      <c r="J14" s="87" t="s">
        <v>203</v>
      </c>
      <c r="K14" s="21" t="s">
        <v>203</v>
      </c>
      <c r="L14" s="21" t="s">
        <v>203</v>
      </c>
      <c r="M14" s="21" t="s">
        <v>203</v>
      </c>
      <c r="N14" s="27" t="s">
        <v>203</v>
      </c>
      <c r="O14" s="27" t="s">
        <v>203</v>
      </c>
    </row>
    <row r="15" spans="1:15" x14ac:dyDescent="0.4">
      <c r="A15" s="90" t="s">
        <v>61</v>
      </c>
      <c r="B15" s="17">
        <v>0.38958333333333334</v>
      </c>
      <c r="C15" s="18">
        <v>13</v>
      </c>
      <c r="D15" s="18" t="s">
        <v>62</v>
      </c>
      <c r="E15" s="18" t="s">
        <v>63</v>
      </c>
      <c r="F15" s="29" t="s">
        <v>203</v>
      </c>
      <c r="G15" s="29" t="s">
        <v>203</v>
      </c>
      <c r="H15" s="29" t="s">
        <v>203</v>
      </c>
      <c r="I15" s="27" t="s">
        <v>203</v>
      </c>
      <c r="J15" s="87" t="s">
        <v>203</v>
      </c>
      <c r="K15" s="27" t="s">
        <v>203</v>
      </c>
      <c r="L15" s="27" t="s">
        <v>203</v>
      </c>
      <c r="M15" s="27" t="s">
        <v>203</v>
      </c>
      <c r="N15" s="27" t="s">
        <v>203</v>
      </c>
      <c r="O15" s="27" t="s">
        <v>203</v>
      </c>
    </row>
    <row r="16" spans="1:15" x14ac:dyDescent="0.4">
      <c r="A16" s="90" t="s">
        <v>70</v>
      </c>
      <c r="B16" s="17">
        <v>0.40416666666666662</v>
      </c>
      <c r="C16" s="18">
        <v>25</v>
      </c>
      <c r="D16" s="18" t="s">
        <v>71</v>
      </c>
      <c r="E16" s="18" t="s">
        <v>72</v>
      </c>
      <c r="F16" s="25">
        <v>119.5</v>
      </c>
      <c r="G16" s="25">
        <v>59.8</v>
      </c>
      <c r="H16" s="25">
        <v>40.299999999999997</v>
      </c>
      <c r="I16" s="27" t="s">
        <v>203</v>
      </c>
      <c r="J16" s="87" t="s">
        <v>203</v>
      </c>
      <c r="K16" s="21" t="s">
        <v>203</v>
      </c>
      <c r="L16" s="21" t="s">
        <v>203</v>
      </c>
      <c r="M16" s="21" t="s">
        <v>203</v>
      </c>
      <c r="N16" s="27" t="s">
        <v>203</v>
      </c>
      <c r="O16" s="27" t="s">
        <v>203</v>
      </c>
    </row>
    <row r="17" spans="1:15" x14ac:dyDescent="0.4">
      <c r="A17" s="90" t="s">
        <v>97</v>
      </c>
      <c r="B17" s="17">
        <v>0.44722222222222219</v>
      </c>
      <c r="C17" s="18">
        <v>58</v>
      </c>
      <c r="D17" s="18" t="s">
        <v>86</v>
      </c>
      <c r="E17" s="18" t="s">
        <v>98</v>
      </c>
      <c r="F17" s="25">
        <v>141.5</v>
      </c>
      <c r="G17" s="25">
        <v>70.8</v>
      </c>
      <c r="H17" s="25">
        <v>29.3</v>
      </c>
      <c r="I17" s="30" t="s">
        <v>203</v>
      </c>
      <c r="J17" s="79" t="s">
        <v>203</v>
      </c>
      <c r="K17" s="65" t="s">
        <v>203</v>
      </c>
      <c r="L17" s="65" t="s">
        <v>203</v>
      </c>
      <c r="M17" s="65" t="s">
        <v>203</v>
      </c>
      <c r="N17" s="30" t="s">
        <v>203</v>
      </c>
      <c r="O17" s="30" t="s">
        <v>203</v>
      </c>
    </row>
  </sheetData>
  <autoFilter ref="A2:O17"/>
  <sortState ref="A3:O18">
    <sortCondition ref="N3:N18"/>
    <sortCondition ref="O3:O18"/>
    <sortCondition ref="C3:C18"/>
  </sortState>
  <pageMargins left="0.11811023622047245" right="0.11811023622047245" top="0.15748031496062992" bottom="0.15748031496062992" header="0.11811023622047245" footer="0.11811023622047245"/>
  <pageSetup paperSize="9" scale="72" orientation="landscape" horizontalDpi="4294967293" verticalDpi="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workbookViewId="0">
      <selection sqref="A1:A1048576"/>
    </sheetView>
  </sheetViews>
  <sheetFormatPr defaultColWidth="9.109375" defaultRowHeight="24.6" x14ac:dyDescent="0.4"/>
  <cols>
    <col min="1" max="1" width="29" style="91" customWidth="1"/>
    <col min="2" max="2" width="14.109375" style="4" customWidth="1"/>
    <col min="3" max="3" width="10.88671875" style="4" customWidth="1"/>
    <col min="4" max="4" width="34.5546875" style="4" customWidth="1"/>
    <col min="5" max="5" width="51.6640625" style="4" customWidth="1"/>
    <col min="6" max="8" width="18.6640625" style="62" customWidth="1"/>
    <col min="9" max="9" width="18.6640625" style="31" customWidth="1"/>
    <col min="10" max="10" width="18.6640625" style="81" customWidth="1"/>
    <col min="11" max="11" width="18.6640625" style="4" customWidth="1"/>
    <col min="12" max="12" width="0.88671875" style="62" customWidth="1"/>
    <col min="13" max="15" width="18.6640625" style="4" customWidth="1"/>
    <col min="16" max="16384" width="9.109375" style="4"/>
  </cols>
  <sheetData>
    <row r="1" spans="1:15" ht="35.25" customHeight="1" thickBot="1" x14ac:dyDescent="0.45">
      <c r="A1" s="88" t="s">
        <v>221</v>
      </c>
      <c r="B1" s="67" t="s">
        <v>220</v>
      </c>
      <c r="C1" s="67" t="s">
        <v>49</v>
      </c>
      <c r="D1" s="4" t="s">
        <v>50</v>
      </c>
      <c r="E1" s="4">
        <v>69</v>
      </c>
      <c r="F1" s="82" t="s">
        <v>8</v>
      </c>
      <c r="G1" s="60"/>
      <c r="H1" s="83"/>
      <c r="I1" s="8" t="s">
        <v>9</v>
      </c>
      <c r="J1" s="76"/>
      <c r="K1" s="7"/>
      <c r="L1" s="60"/>
      <c r="M1" s="5" t="s">
        <v>7</v>
      </c>
      <c r="N1" s="7"/>
      <c r="O1" s="7"/>
    </row>
    <row r="2" spans="1:15" ht="67.5" customHeight="1" thickBot="1" x14ac:dyDescent="0.45">
      <c r="A2" s="89" t="s">
        <v>10</v>
      </c>
      <c r="B2" s="35" t="s">
        <v>53</v>
      </c>
      <c r="C2" s="11" t="s">
        <v>0</v>
      </c>
      <c r="D2" s="12" t="s">
        <v>1</v>
      </c>
      <c r="E2" s="12" t="s">
        <v>2</v>
      </c>
      <c r="F2" s="84" t="s">
        <v>3</v>
      </c>
      <c r="G2" s="84" t="s">
        <v>4</v>
      </c>
      <c r="H2" s="85" t="s">
        <v>5</v>
      </c>
      <c r="I2" s="3" t="s">
        <v>6</v>
      </c>
      <c r="J2" s="77" t="s">
        <v>51</v>
      </c>
      <c r="K2" s="13" t="s">
        <v>11</v>
      </c>
      <c r="L2" s="61"/>
      <c r="M2" s="12" t="s">
        <v>7</v>
      </c>
      <c r="N2" s="14" t="s">
        <v>12</v>
      </c>
      <c r="O2" s="15" t="s">
        <v>13</v>
      </c>
    </row>
    <row r="3" spans="1:15" ht="24.75" x14ac:dyDescent="0.65">
      <c r="A3" s="90" t="s">
        <v>85</v>
      </c>
      <c r="B3" s="17">
        <v>0.43194444444444446</v>
      </c>
      <c r="C3" s="18">
        <v>46</v>
      </c>
      <c r="D3" s="18" t="s">
        <v>121</v>
      </c>
      <c r="E3" s="18" t="s">
        <v>122</v>
      </c>
      <c r="F3" s="19">
        <v>147</v>
      </c>
      <c r="G3" s="19">
        <v>73.5</v>
      </c>
      <c r="H3" s="19">
        <v>26.5</v>
      </c>
      <c r="I3" s="65">
        <v>0</v>
      </c>
      <c r="J3" s="86">
        <v>62.13</v>
      </c>
      <c r="K3" s="59">
        <v>0</v>
      </c>
      <c r="L3" s="22">
        <f t="shared" ref="L3:L15" si="0">I3+H3</f>
        <v>26.5</v>
      </c>
      <c r="M3" s="22">
        <v>26.5</v>
      </c>
      <c r="N3" s="23">
        <v>1</v>
      </c>
      <c r="O3" s="21">
        <v>1</v>
      </c>
    </row>
    <row r="4" spans="1:15" ht="24.75" x14ac:dyDescent="0.65">
      <c r="A4" s="90" t="s">
        <v>70</v>
      </c>
      <c r="B4" s="17">
        <v>0.40763888888888888</v>
      </c>
      <c r="C4" s="18">
        <v>26</v>
      </c>
      <c r="D4" s="24" t="s">
        <v>111</v>
      </c>
      <c r="E4" s="18" t="s">
        <v>112</v>
      </c>
      <c r="F4" s="25">
        <v>145</v>
      </c>
      <c r="G4" s="25">
        <v>72.5</v>
      </c>
      <c r="H4" s="25">
        <v>27.5</v>
      </c>
      <c r="I4" s="26">
        <v>0</v>
      </c>
      <c r="J4" s="80">
        <v>63.39</v>
      </c>
      <c r="K4" s="59">
        <v>0</v>
      </c>
      <c r="L4" s="22">
        <f t="shared" si="0"/>
        <v>27.5</v>
      </c>
      <c r="M4" s="22">
        <v>27.5</v>
      </c>
      <c r="N4" s="28">
        <v>2</v>
      </c>
      <c r="O4" s="27">
        <v>2</v>
      </c>
    </row>
    <row r="5" spans="1:15" ht="24.75" x14ac:dyDescent="0.65">
      <c r="A5" s="90" t="s">
        <v>91</v>
      </c>
      <c r="B5" s="17">
        <v>0.4368055555555555</v>
      </c>
      <c r="C5" s="18">
        <v>56</v>
      </c>
      <c r="D5" s="18" t="s">
        <v>123</v>
      </c>
      <c r="E5" s="18" t="s">
        <v>124</v>
      </c>
      <c r="F5" s="25">
        <v>142</v>
      </c>
      <c r="G5" s="25">
        <v>71</v>
      </c>
      <c r="H5" s="25">
        <v>29</v>
      </c>
      <c r="I5" s="30">
        <v>4</v>
      </c>
      <c r="J5" s="79">
        <v>63.38</v>
      </c>
      <c r="K5" s="59">
        <v>0</v>
      </c>
      <c r="L5" s="22">
        <f t="shared" si="0"/>
        <v>33</v>
      </c>
      <c r="M5" s="22">
        <v>33</v>
      </c>
      <c r="N5" s="28">
        <v>3</v>
      </c>
      <c r="O5" s="28" t="s">
        <v>218</v>
      </c>
    </row>
    <row r="6" spans="1:15" ht="24.75" x14ac:dyDescent="0.65">
      <c r="A6" s="90" t="s">
        <v>64</v>
      </c>
      <c r="B6" s="17">
        <v>0.3979166666666667</v>
      </c>
      <c r="C6" s="18">
        <v>18</v>
      </c>
      <c r="D6" s="16" t="s">
        <v>107</v>
      </c>
      <c r="E6" s="18" t="s">
        <v>108</v>
      </c>
      <c r="F6" s="25">
        <v>134</v>
      </c>
      <c r="G6" s="25">
        <v>67</v>
      </c>
      <c r="H6" s="25">
        <v>33</v>
      </c>
      <c r="I6" s="26">
        <v>0</v>
      </c>
      <c r="J6" s="80">
        <v>62.54</v>
      </c>
      <c r="K6" s="59">
        <v>0</v>
      </c>
      <c r="L6" s="22">
        <f t="shared" si="0"/>
        <v>33</v>
      </c>
      <c r="M6" s="22">
        <v>33</v>
      </c>
      <c r="N6" s="28">
        <v>4</v>
      </c>
      <c r="O6" s="27">
        <v>3</v>
      </c>
    </row>
    <row r="7" spans="1:15" ht="24.75" x14ac:dyDescent="0.65">
      <c r="A7" s="90" t="s">
        <v>57</v>
      </c>
      <c r="B7" s="17">
        <v>0.3833333333333333</v>
      </c>
      <c r="C7" s="18">
        <v>6</v>
      </c>
      <c r="D7" s="18" t="s">
        <v>101</v>
      </c>
      <c r="E7" s="18" t="s">
        <v>102</v>
      </c>
      <c r="F7" s="25">
        <v>131</v>
      </c>
      <c r="G7" s="25">
        <v>65.5</v>
      </c>
      <c r="H7" s="25">
        <v>34.5</v>
      </c>
      <c r="I7" s="26">
        <v>0</v>
      </c>
      <c r="J7" s="80">
        <v>60.24</v>
      </c>
      <c r="K7" s="59">
        <v>0</v>
      </c>
      <c r="L7" s="22">
        <f t="shared" si="0"/>
        <v>34.5</v>
      </c>
      <c r="M7" s="22">
        <v>34.5</v>
      </c>
      <c r="N7" s="27">
        <v>5</v>
      </c>
      <c r="O7" s="27">
        <v>4</v>
      </c>
    </row>
    <row r="8" spans="1:15" ht="24.75" x14ac:dyDescent="0.65">
      <c r="A8" s="92" t="s">
        <v>73</v>
      </c>
      <c r="B8" s="36">
        <v>0.41250000000000003</v>
      </c>
      <c r="C8" s="37">
        <v>30</v>
      </c>
      <c r="D8" s="37" t="s">
        <v>113</v>
      </c>
      <c r="E8" s="37" t="s">
        <v>114</v>
      </c>
      <c r="F8" s="25">
        <v>131</v>
      </c>
      <c r="G8" s="25">
        <v>65.5</v>
      </c>
      <c r="H8" s="25">
        <v>34.5</v>
      </c>
      <c r="I8" s="26">
        <v>0</v>
      </c>
      <c r="J8" s="80">
        <v>60.38</v>
      </c>
      <c r="K8" s="59">
        <v>0</v>
      </c>
      <c r="L8" s="22">
        <f t="shared" si="0"/>
        <v>34.5</v>
      </c>
      <c r="M8" s="22">
        <v>34.5</v>
      </c>
      <c r="N8" s="28">
        <v>6</v>
      </c>
      <c r="O8" s="27">
        <v>5</v>
      </c>
    </row>
    <row r="9" spans="1:15" ht="24.75" x14ac:dyDescent="0.65">
      <c r="A9" s="90" t="s">
        <v>54</v>
      </c>
      <c r="B9" s="17">
        <v>0.37847222222222227</v>
      </c>
      <c r="C9" s="18">
        <v>2</v>
      </c>
      <c r="D9" s="18" t="s">
        <v>99</v>
      </c>
      <c r="E9" s="18" t="s">
        <v>100</v>
      </c>
      <c r="F9" s="25">
        <v>139</v>
      </c>
      <c r="G9" s="25">
        <v>69.5</v>
      </c>
      <c r="H9" s="25">
        <v>30.5</v>
      </c>
      <c r="I9" s="26">
        <v>4</v>
      </c>
      <c r="J9" s="80">
        <v>69.72</v>
      </c>
      <c r="K9" s="59">
        <f>J9-$E$1</f>
        <v>0.71999999999999886</v>
      </c>
      <c r="L9" s="22">
        <f t="shared" si="0"/>
        <v>34.5</v>
      </c>
      <c r="M9" s="22">
        <v>35.5</v>
      </c>
      <c r="N9" s="28"/>
      <c r="O9" s="27">
        <v>6</v>
      </c>
    </row>
    <row r="10" spans="1:15" ht="24.75" x14ac:dyDescent="0.65">
      <c r="A10" s="90" t="s">
        <v>67</v>
      </c>
      <c r="B10" s="17">
        <v>0.40277777777777773</v>
      </c>
      <c r="C10" s="18">
        <v>22</v>
      </c>
      <c r="D10" s="18" t="s">
        <v>109</v>
      </c>
      <c r="E10" s="18" t="s">
        <v>110</v>
      </c>
      <c r="F10" s="25">
        <v>136</v>
      </c>
      <c r="G10" s="25">
        <v>68</v>
      </c>
      <c r="H10" s="25">
        <v>32</v>
      </c>
      <c r="I10" s="26">
        <v>4</v>
      </c>
      <c r="J10" s="80">
        <v>68.27</v>
      </c>
      <c r="K10" s="59">
        <v>0</v>
      </c>
      <c r="L10" s="22">
        <f t="shared" si="0"/>
        <v>36</v>
      </c>
      <c r="M10" s="22">
        <v>36</v>
      </c>
      <c r="N10" s="28"/>
      <c r="O10" s="27">
        <v>7</v>
      </c>
    </row>
    <row r="11" spans="1:15" ht="24.75" x14ac:dyDescent="0.65">
      <c r="A11" s="90" t="s">
        <v>79</v>
      </c>
      <c r="B11" s="17">
        <v>0.42222222222222222</v>
      </c>
      <c r="C11" s="18">
        <v>38</v>
      </c>
      <c r="D11" s="18" t="s">
        <v>117</v>
      </c>
      <c r="E11" s="18" t="s">
        <v>118</v>
      </c>
      <c r="F11" s="29">
        <v>124</v>
      </c>
      <c r="G11" s="25">
        <v>62</v>
      </c>
      <c r="H11" s="25">
        <v>38</v>
      </c>
      <c r="I11" s="64">
        <v>0</v>
      </c>
      <c r="J11" s="79">
        <v>67.400000000000006</v>
      </c>
      <c r="K11" s="59">
        <v>0</v>
      </c>
      <c r="L11" s="22">
        <f t="shared" si="0"/>
        <v>38</v>
      </c>
      <c r="M11" s="22">
        <v>38</v>
      </c>
      <c r="N11" s="25"/>
      <c r="O11" s="27">
        <v>8</v>
      </c>
    </row>
    <row r="12" spans="1:15" x14ac:dyDescent="0.4">
      <c r="A12" s="90" t="s">
        <v>76</v>
      </c>
      <c r="B12" s="17">
        <v>0.41736111111111113</v>
      </c>
      <c r="C12" s="18">
        <v>34</v>
      </c>
      <c r="D12" s="18" t="s">
        <v>115</v>
      </c>
      <c r="E12" s="18" t="s">
        <v>116</v>
      </c>
      <c r="F12" s="29">
        <v>131</v>
      </c>
      <c r="G12" s="25">
        <v>65.5</v>
      </c>
      <c r="H12" s="25">
        <v>34.5</v>
      </c>
      <c r="I12" s="26">
        <v>4</v>
      </c>
      <c r="J12" s="80">
        <v>58.58</v>
      </c>
      <c r="K12" s="59">
        <v>0</v>
      </c>
      <c r="L12" s="22">
        <f t="shared" si="0"/>
        <v>38.5</v>
      </c>
      <c r="M12" s="22">
        <v>38.5</v>
      </c>
      <c r="N12" s="28"/>
      <c r="O12" s="27">
        <v>9</v>
      </c>
    </row>
    <row r="13" spans="1:15" x14ac:dyDescent="0.4">
      <c r="A13" s="90" t="s">
        <v>88</v>
      </c>
      <c r="B13" s="17">
        <v>0.44166666666666665</v>
      </c>
      <c r="C13" s="18">
        <v>50</v>
      </c>
      <c r="D13" s="18" t="s">
        <v>125</v>
      </c>
      <c r="E13" s="18" t="s">
        <v>126</v>
      </c>
      <c r="F13" s="25">
        <v>128</v>
      </c>
      <c r="G13" s="25">
        <v>67</v>
      </c>
      <c r="H13" s="25">
        <v>33</v>
      </c>
      <c r="I13" s="30">
        <v>4</v>
      </c>
      <c r="J13" s="79">
        <v>73.48</v>
      </c>
      <c r="K13" s="59">
        <f>J13-$E$1</f>
        <v>4.480000000000004</v>
      </c>
      <c r="L13" s="22">
        <f t="shared" si="0"/>
        <v>37</v>
      </c>
      <c r="M13" s="22">
        <v>41</v>
      </c>
      <c r="N13" s="28"/>
      <c r="O13" s="28">
        <v>10</v>
      </c>
    </row>
    <row r="14" spans="1:15" x14ac:dyDescent="0.4">
      <c r="A14" s="90" t="s">
        <v>82</v>
      </c>
      <c r="B14" s="17">
        <v>0.42708333333333331</v>
      </c>
      <c r="C14" s="18">
        <v>42</v>
      </c>
      <c r="D14" s="18" t="s">
        <v>119</v>
      </c>
      <c r="E14" s="18" t="s">
        <v>120</v>
      </c>
      <c r="F14" s="29">
        <v>118</v>
      </c>
      <c r="G14" s="25">
        <v>59</v>
      </c>
      <c r="H14" s="25">
        <v>41</v>
      </c>
      <c r="I14" s="30">
        <v>0</v>
      </c>
      <c r="J14" s="79">
        <v>59</v>
      </c>
      <c r="K14" s="59">
        <v>0</v>
      </c>
      <c r="L14" s="22">
        <f t="shared" si="0"/>
        <v>41</v>
      </c>
      <c r="M14" s="22">
        <v>41</v>
      </c>
      <c r="N14" s="28"/>
      <c r="O14" s="27">
        <v>11</v>
      </c>
    </row>
    <row r="15" spans="1:15" x14ac:dyDescent="0.4">
      <c r="A15" s="90" t="s">
        <v>60</v>
      </c>
      <c r="B15" s="17">
        <v>0.38819444444444445</v>
      </c>
      <c r="C15" s="18">
        <v>10</v>
      </c>
      <c r="D15" s="18" t="s">
        <v>103</v>
      </c>
      <c r="E15" s="18" t="s">
        <v>104</v>
      </c>
      <c r="F15" s="25">
        <v>131.5</v>
      </c>
      <c r="G15" s="25">
        <v>65.8</v>
      </c>
      <c r="H15" s="25">
        <v>34.299999999999997</v>
      </c>
      <c r="I15" s="26">
        <v>8</v>
      </c>
      <c r="J15" s="80">
        <v>79.52</v>
      </c>
      <c r="K15" s="59">
        <f>J15-$E$1</f>
        <v>10.519999999999996</v>
      </c>
      <c r="L15" s="22">
        <f t="shared" si="0"/>
        <v>42.3</v>
      </c>
      <c r="M15" s="22">
        <v>53.3</v>
      </c>
      <c r="N15" s="28"/>
      <c r="O15" s="27">
        <v>12</v>
      </c>
    </row>
    <row r="16" spans="1:15" x14ac:dyDescent="0.4">
      <c r="A16" s="90" t="s">
        <v>91</v>
      </c>
      <c r="B16" s="17">
        <v>0.4513888888888889</v>
      </c>
      <c r="C16" s="18">
        <v>57</v>
      </c>
      <c r="D16" s="18" t="s">
        <v>129</v>
      </c>
      <c r="E16" s="18" t="s">
        <v>130</v>
      </c>
      <c r="F16" s="25">
        <v>122.5</v>
      </c>
      <c r="G16" s="25">
        <v>61.3</v>
      </c>
      <c r="H16" s="25">
        <v>38.799999999999997</v>
      </c>
      <c r="I16" s="30" t="s">
        <v>204</v>
      </c>
      <c r="J16" s="30" t="s">
        <v>204</v>
      </c>
      <c r="K16" s="30" t="s">
        <v>204</v>
      </c>
      <c r="L16" s="30" t="s">
        <v>204</v>
      </c>
      <c r="M16" s="30" t="s">
        <v>204</v>
      </c>
      <c r="N16" s="30" t="s">
        <v>204</v>
      </c>
      <c r="O16" s="30" t="s">
        <v>204</v>
      </c>
    </row>
  </sheetData>
  <autoFilter ref="A2:O16"/>
  <sortState ref="A3:O16">
    <sortCondition ref="N3:N16"/>
    <sortCondition ref="O3:O16"/>
    <sortCondition ref="C3:C16"/>
  </sortState>
  <pageMargins left="0.7" right="0.7" top="0.75" bottom="0.75" header="0.3" footer="0.3"/>
  <pageSetup paperSize="9" scale="66" orientation="landscape" horizontalDpi="4294967293" verticalDpi="0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7" zoomScaleNormal="100" workbookViewId="0">
      <selection activeCell="C20" sqref="C20"/>
    </sheetView>
  </sheetViews>
  <sheetFormatPr defaultColWidth="9.109375" defaultRowHeight="24.6" x14ac:dyDescent="0.4"/>
  <cols>
    <col min="1" max="1" width="29" style="91" customWidth="1"/>
    <col min="2" max="2" width="13.88671875" style="4" customWidth="1"/>
    <col min="3" max="3" width="10.88671875" style="4" customWidth="1"/>
    <col min="4" max="4" width="39.109375" style="4" customWidth="1"/>
    <col min="5" max="5" width="51.6640625" style="4" customWidth="1"/>
    <col min="6" max="8" width="18.6640625" style="62" customWidth="1"/>
    <col min="9" max="9" width="18.6640625" style="31" customWidth="1"/>
    <col min="10" max="10" width="18.6640625" style="81" customWidth="1"/>
    <col min="11" max="14" width="18.6640625" style="4" customWidth="1"/>
    <col min="15" max="16384" width="9.109375" style="4"/>
  </cols>
  <sheetData>
    <row r="1" spans="1:14" ht="54" customHeight="1" thickBot="1" x14ac:dyDescent="0.45">
      <c r="A1" s="88" t="s">
        <v>222</v>
      </c>
      <c r="B1" s="68" t="s">
        <v>223</v>
      </c>
      <c r="C1" s="67" t="s">
        <v>52</v>
      </c>
      <c r="D1" s="4" t="s">
        <v>50</v>
      </c>
      <c r="E1" s="4">
        <v>69</v>
      </c>
      <c r="F1" s="82" t="s">
        <v>8</v>
      </c>
      <c r="G1" s="60"/>
      <c r="H1" s="83"/>
      <c r="I1" s="8" t="s">
        <v>9</v>
      </c>
      <c r="J1" s="76"/>
      <c r="K1" s="7"/>
      <c r="L1" s="5" t="s">
        <v>7</v>
      </c>
      <c r="M1" s="7"/>
      <c r="N1" s="7"/>
    </row>
    <row r="2" spans="1:14" ht="71.25" customHeight="1" thickBot="1" x14ac:dyDescent="0.45">
      <c r="A2" s="93" t="s">
        <v>10</v>
      </c>
      <c r="B2" s="75" t="s">
        <v>53</v>
      </c>
      <c r="C2" s="11" t="s">
        <v>0</v>
      </c>
      <c r="D2" s="12" t="s">
        <v>1</v>
      </c>
      <c r="E2" s="12" t="s">
        <v>2</v>
      </c>
      <c r="F2" s="84" t="s">
        <v>3</v>
      </c>
      <c r="G2" s="84" t="s">
        <v>4</v>
      </c>
      <c r="H2" s="85" t="s">
        <v>5</v>
      </c>
      <c r="I2" s="3" t="s">
        <v>6</v>
      </c>
      <c r="J2" s="77" t="s">
        <v>51</v>
      </c>
      <c r="K2" s="13" t="s">
        <v>11</v>
      </c>
      <c r="L2" s="12" t="s">
        <v>7</v>
      </c>
      <c r="M2" s="14" t="s">
        <v>12</v>
      </c>
      <c r="N2" s="15" t="s">
        <v>13</v>
      </c>
    </row>
    <row r="3" spans="1:14" ht="25.5" x14ac:dyDescent="0.35">
      <c r="A3" s="94" t="s">
        <v>76</v>
      </c>
      <c r="B3" s="74">
        <v>0.50763888888888886</v>
      </c>
      <c r="C3" s="33">
        <v>35</v>
      </c>
      <c r="D3" s="33" t="s">
        <v>145</v>
      </c>
      <c r="E3" s="33" t="s">
        <v>146</v>
      </c>
      <c r="F3" s="19">
        <v>140</v>
      </c>
      <c r="G3" s="19">
        <v>73.7</v>
      </c>
      <c r="H3" s="19">
        <v>26.3</v>
      </c>
      <c r="I3" s="20">
        <v>0</v>
      </c>
      <c r="J3" s="78">
        <v>57.89</v>
      </c>
      <c r="K3" s="21">
        <v>0</v>
      </c>
      <c r="L3" s="22">
        <f t="shared" ref="L3:L15" si="0">K3+I3+H3</f>
        <v>26.3</v>
      </c>
      <c r="M3" s="23">
        <v>1</v>
      </c>
      <c r="N3" s="21">
        <v>1</v>
      </c>
    </row>
    <row r="4" spans="1:14" ht="25.5" x14ac:dyDescent="0.35">
      <c r="A4" s="90" t="s">
        <v>85</v>
      </c>
      <c r="B4" s="32">
        <v>0.52222222222222225</v>
      </c>
      <c r="C4" s="33">
        <v>47</v>
      </c>
      <c r="D4" s="33" t="s">
        <v>151</v>
      </c>
      <c r="E4" s="33" t="s">
        <v>152</v>
      </c>
      <c r="F4" s="29">
        <v>138.5</v>
      </c>
      <c r="G4" s="25">
        <v>72.900000000000006</v>
      </c>
      <c r="H4" s="25">
        <v>27.1</v>
      </c>
      <c r="I4" s="64">
        <v>0</v>
      </c>
      <c r="J4" s="79">
        <v>54.14</v>
      </c>
      <c r="K4" s="21">
        <v>0</v>
      </c>
      <c r="L4" s="22">
        <f t="shared" si="0"/>
        <v>27.1</v>
      </c>
      <c r="M4" s="64">
        <v>2</v>
      </c>
      <c r="N4" s="27">
        <v>2</v>
      </c>
    </row>
    <row r="5" spans="1:14" ht="25.5" x14ac:dyDescent="0.35">
      <c r="A5" s="90" t="s">
        <v>79</v>
      </c>
      <c r="B5" s="32">
        <v>0.51250000000000007</v>
      </c>
      <c r="C5" s="33">
        <v>39</v>
      </c>
      <c r="D5" s="33" t="s">
        <v>147</v>
      </c>
      <c r="E5" s="33" t="s">
        <v>148</v>
      </c>
      <c r="F5" s="25">
        <v>137</v>
      </c>
      <c r="G5" s="25">
        <v>72.099999999999994</v>
      </c>
      <c r="H5" s="25">
        <v>27.9</v>
      </c>
      <c r="I5" s="26">
        <v>0</v>
      </c>
      <c r="J5" s="80">
        <v>54.49</v>
      </c>
      <c r="K5" s="21">
        <v>0</v>
      </c>
      <c r="L5" s="22">
        <f t="shared" si="0"/>
        <v>27.9</v>
      </c>
      <c r="M5" s="28">
        <v>3</v>
      </c>
      <c r="N5" s="27">
        <v>3</v>
      </c>
    </row>
    <row r="6" spans="1:14" ht="25.5" x14ac:dyDescent="0.35">
      <c r="A6" s="90" t="s">
        <v>60</v>
      </c>
      <c r="B6" s="32">
        <v>0.47847222222222219</v>
      </c>
      <c r="C6" s="33">
        <v>11</v>
      </c>
      <c r="D6" s="33" t="s">
        <v>133</v>
      </c>
      <c r="E6" s="33" t="s">
        <v>134</v>
      </c>
      <c r="F6" s="25">
        <v>136.5</v>
      </c>
      <c r="G6" s="25">
        <v>71.8</v>
      </c>
      <c r="H6" s="25">
        <v>28.2</v>
      </c>
      <c r="I6" s="26">
        <v>0</v>
      </c>
      <c r="J6" s="80">
        <v>57.92</v>
      </c>
      <c r="K6" s="21">
        <v>0</v>
      </c>
      <c r="L6" s="22">
        <f t="shared" si="0"/>
        <v>28.2</v>
      </c>
      <c r="M6" s="28">
        <v>4</v>
      </c>
      <c r="N6" s="27">
        <v>4</v>
      </c>
    </row>
    <row r="7" spans="1:14" ht="26.25" customHeight="1" x14ac:dyDescent="0.35">
      <c r="A7" s="90" t="s">
        <v>64</v>
      </c>
      <c r="B7" s="32">
        <v>0.48819444444444443</v>
      </c>
      <c r="C7" s="33">
        <v>19</v>
      </c>
      <c r="D7" s="16" t="s">
        <v>137</v>
      </c>
      <c r="E7" s="33" t="s">
        <v>138</v>
      </c>
      <c r="F7" s="25">
        <v>134</v>
      </c>
      <c r="G7" s="25">
        <v>70.5</v>
      </c>
      <c r="H7" s="25">
        <v>29.5</v>
      </c>
      <c r="I7" s="26">
        <v>0</v>
      </c>
      <c r="J7" s="80">
        <v>48.83</v>
      </c>
      <c r="K7" s="21">
        <v>0</v>
      </c>
      <c r="L7" s="22">
        <f t="shared" si="0"/>
        <v>29.5</v>
      </c>
      <c r="M7" s="28">
        <v>5</v>
      </c>
      <c r="N7" s="27">
        <v>5</v>
      </c>
    </row>
    <row r="8" spans="1:14" ht="27.75" customHeight="1" x14ac:dyDescent="0.65">
      <c r="A8" s="90" t="s">
        <v>73</v>
      </c>
      <c r="B8" s="32">
        <v>0.50277777777777777</v>
      </c>
      <c r="C8" s="33">
        <v>31</v>
      </c>
      <c r="D8" s="33" t="s">
        <v>143</v>
      </c>
      <c r="E8" s="33" t="s">
        <v>144</v>
      </c>
      <c r="F8" s="25">
        <v>132.5</v>
      </c>
      <c r="G8" s="25">
        <v>69.7</v>
      </c>
      <c r="H8" s="25">
        <v>30.3</v>
      </c>
      <c r="I8" s="26">
        <v>0</v>
      </c>
      <c r="J8" s="80">
        <v>62.29</v>
      </c>
      <c r="K8" s="21">
        <v>0</v>
      </c>
      <c r="L8" s="22">
        <f t="shared" si="0"/>
        <v>30.3</v>
      </c>
      <c r="M8" s="28">
        <v>6</v>
      </c>
      <c r="N8" s="27">
        <v>6</v>
      </c>
    </row>
    <row r="9" spans="1:14" ht="25.5" x14ac:dyDescent="0.35">
      <c r="A9" s="90" t="s">
        <v>57</v>
      </c>
      <c r="B9" s="32">
        <v>0.53541666666666665</v>
      </c>
      <c r="C9" s="33">
        <v>7</v>
      </c>
      <c r="D9" s="33" t="s">
        <v>157</v>
      </c>
      <c r="E9" s="33" t="s">
        <v>158</v>
      </c>
      <c r="F9" s="25">
        <v>139</v>
      </c>
      <c r="G9" s="25">
        <v>73.2</v>
      </c>
      <c r="H9" s="25">
        <v>26.8</v>
      </c>
      <c r="I9" s="30">
        <v>4</v>
      </c>
      <c r="J9" s="79">
        <v>52.25</v>
      </c>
      <c r="K9" s="21">
        <v>0</v>
      </c>
      <c r="L9" s="22">
        <f t="shared" si="0"/>
        <v>30.8</v>
      </c>
      <c r="M9" s="28"/>
      <c r="N9" s="28">
        <v>7</v>
      </c>
    </row>
    <row r="10" spans="1:14" ht="25.5" x14ac:dyDescent="0.35">
      <c r="A10" s="90" t="s">
        <v>88</v>
      </c>
      <c r="B10" s="32">
        <v>0.52708333333333335</v>
      </c>
      <c r="C10" s="33">
        <v>51</v>
      </c>
      <c r="D10" s="33" t="s">
        <v>153</v>
      </c>
      <c r="E10" s="33" t="s">
        <v>154</v>
      </c>
      <c r="F10" s="29">
        <v>130</v>
      </c>
      <c r="G10" s="25">
        <v>68.400000000000006</v>
      </c>
      <c r="H10" s="25">
        <v>31.6</v>
      </c>
      <c r="I10" s="30">
        <v>0</v>
      </c>
      <c r="J10" s="79">
        <v>59.61</v>
      </c>
      <c r="K10" s="21">
        <v>0</v>
      </c>
      <c r="L10" s="22">
        <f t="shared" si="0"/>
        <v>31.6</v>
      </c>
      <c r="M10" s="28"/>
      <c r="N10" s="27">
        <v>8</v>
      </c>
    </row>
    <row r="11" spans="1:14" ht="25.5" x14ac:dyDescent="0.35">
      <c r="A11" s="90" t="s">
        <v>193</v>
      </c>
      <c r="B11" s="17">
        <v>0.53125</v>
      </c>
      <c r="C11" s="34">
        <v>53</v>
      </c>
      <c r="D11" s="18" t="s">
        <v>155</v>
      </c>
      <c r="E11" s="18" t="s">
        <v>156</v>
      </c>
      <c r="F11" s="25">
        <v>127</v>
      </c>
      <c r="G11" s="25">
        <v>66.8</v>
      </c>
      <c r="H11" s="25">
        <v>33.200000000000003</v>
      </c>
      <c r="I11" s="30">
        <v>0</v>
      </c>
      <c r="J11" s="79">
        <v>54.67</v>
      </c>
      <c r="K11" s="21">
        <v>0</v>
      </c>
      <c r="L11" s="22">
        <f t="shared" si="0"/>
        <v>33.200000000000003</v>
      </c>
      <c r="M11" s="28"/>
      <c r="N11" s="27" t="s">
        <v>218</v>
      </c>
    </row>
    <row r="12" spans="1:14" ht="25.5" x14ac:dyDescent="0.35">
      <c r="A12" s="90" t="s">
        <v>82</v>
      </c>
      <c r="B12" s="32">
        <v>0.51736111111111105</v>
      </c>
      <c r="C12" s="33">
        <v>43</v>
      </c>
      <c r="D12" s="33" t="s">
        <v>149</v>
      </c>
      <c r="E12" s="33" t="s">
        <v>150</v>
      </c>
      <c r="F12" s="29">
        <v>124</v>
      </c>
      <c r="G12" s="25">
        <v>65.3</v>
      </c>
      <c r="H12" s="25">
        <v>34.700000000000003</v>
      </c>
      <c r="I12" s="26">
        <v>0</v>
      </c>
      <c r="J12" s="80">
        <v>58.58</v>
      </c>
      <c r="K12" s="21">
        <v>0</v>
      </c>
      <c r="L12" s="22">
        <f t="shared" si="0"/>
        <v>34.700000000000003</v>
      </c>
      <c r="M12" s="28"/>
      <c r="N12" s="27">
        <v>9</v>
      </c>
    </row>
    <row r="13" spans="1:14" ht="25.5" x14ac:dyDescent="0.35">
      <c r="A13" s="90" t="s">
        <v>70</v>
      </c>
      <c r="B13" s="32">
        <v>0.49791666666666662</v>
      </c>
      <c r="C13" s="33">
        <v>27</v>
      </c>
      <c r="D13" s="33" t="s">
        <v>141</v>
      </c>
      <c r="E13" s="33" t="s">
        <v>142</v>
      </c>
      <c r="F13" s="25">
        <v>128</v>
      </c>
      <c r="G13" s="25">
        <v>67.400000000000006</v>
      </c>
      <c r="H13" s="25">
        <v>32.6</v>
      </c>
      <c r="I13" s="26">
        <v>4</v>
      </c>
      <c r="J13" s="80">
        <v>62.13</v>
      </c>
      <c r="K13" s="21">
        <v>0</v>
      </c>
      <c r="L13" s="22">
        <f t="shared" si="0"/>
        <v>36.6</v>
      </c>
      <c r="M13" s="28"/>
      <c r="N13" s="27">
        <v>10</v>
      </c>
    </row>
    <row r="14" spans="1:14" ht="25.5" x14ac:dyDescent="0.35">
      <c r="A14" s="90" t="s">
        <v>54</v>
      </c>
      <c r="B14" s="32">
        <v>0.55555555555555558</v>
      </c>
      <c r="C14" s="33">
        <v>3</v>
      </c>
      <c r="D14" s="33" t="s">
        <v>164</v>
      </c>
      <c r="E14" s="33" t="s">
        <v>165</v>
      </c>
      <c r="F14" s="25">
        <v>125.5</v>
      </c>
      <c r="G14" s="25">
        <v>66.099999999999994</v>
      </c>
      <c r="H14" s="25">
        <v>33.9</v>
      </c>
      <c r="I14" s="30">
        <v>4</v>
      </c>
      <c r="J14" s="79">
        <v>71.36</v>
      </c>
      <c r="K14" s="21">
        <v>3</v>
      </c>
      <c r="L14" s="22">
        <f t="shared" si="0"/>
        <v>40.9</v>
      </c>
      <c r="M14" s="28"/>
      <c r="N14" s="28">
        <v>11</v>
      </c>
    </row>
    <row r="15" spans="1:14" ht="25.5" x14ac:dyDescent="0.35">
      <c r="A15" s="90" t="s">
        <v>67</v>
      </c>
      <c r="B15" s="32">
        <v>0.49305555555555558</v>
      </c>
      <c r="C15" s="33">
        <v>23</v>
      </c>
      <c r="D15" s="33" t="s">
        <v>139</v>
      </c>
      <c r="E15" s="33" t="s">
        <v>140</v>
      </c>
      <c r="F15" s="25">
        <v>129</v>
      </c>
      <c r="G15" s="25">
        <v>67.900000000000006</v>
      </c>
      <c r="H15" s="25">
        <v>32.1</v>
      </c>
      <c r="I15" s="26">
        <v>4</v>
      </c>
      <c r="J15" s="80">
        <v>79.2</v>
      </c>
      <c r="K15" s="21">
        <v>11</v>
      </c>
      <c r="L15" s="22">
        <f t="shared" si="0"/>
        <v>47.1</v>
      </c>
      <c r="M15" s="28"/>
      <c r="N15" s="27">
        <v>12</v>
      </c>
    </row>
    <row r="16" spans="1:14" ht="25.5" x14ac:dyDescent="0.35">
      <c r="A16" s="90" t="s">
        <v>61</v>
      </c>
      <c r="B16" s="32">
        <v>0.48333333333333334</v>
      </c>
      <c r="C16" s="33">
        <v>15</v>
      </c>
      <c r="D16" s="33" t="s">
        <v>135</v>
      </c>
      <c r="E16" s="33" t="s">
        <v>136</v>
      </c>
      <c r="F16" s="25">
        <v>124</v>
      </c>
      <c r="G16" s="25">
        <v>65.3</v>
      </c>
      <c r="H16" s="25">
        <v>34.700000000000003</v>
      </c>
      <c r="I16" s="26" t="s">
        <v>204</v>
      </c>
      <c r="J16" s="80" t="s">
        <v>204</v>
      </c>
      <c r="K16" s="21" t="s">
        <v>204</v>
      </c>
      <c r="L16" s="22" t="s">
        <v>204</v>
      </c>
      <c r="M16" s="22" t="s">
        <v>204</v>
      </c>
      <c r="N16" s="22" t="s">
        <v>204</v>
      </c>
    </row>
  </sheetData>
  <autoFilter ref="A2:N16"/>
  <sortState ref="A3:N16">
    <sortCondition ref="M3:M16"/>
    <sortCondition ref="N3:N16"/>
  </sortState>
  <pageMargins left="0.7" right="0.7" top="0.75" bottom="0.75" header="0.3" footer="0.3"/>
  <pageSetup paperSize="9" scale="66" orientation="landscape" horizontalDpi="4294967293" verticalDpi="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9" zoomScaleNormal="100" workbookViewId="0">
      <selection activeCell="E22" sqref="E22"/>
    </sheetView>
  </sheetViews>
  <sheetFormatPr defaultColWidth="9.109375" defaultRowHeight="24.6" x14ac:dyDescent="0.4"/>
  <cols>
    <col min="1" max="1" width="29" style="91" customWidth="1"/>
    <col min="2" max="2" width="11.5546875" style="4" bestFit="1" customWidth="1"/>
    <col min="3" max="3" width="10.88671875" style="4" customWidth="1"/>
    <col min="4" max="4" width="38.109375" style="4" customWidth="1"/>
    <col min="5" max="5" width="51.6640625" style="4" customWidth="1"/>
    <col min="6" max="8" width="18.6640625" style="62" customWidth="1"/>
    <col min="9" max="9" width="18.6640625" style="31" customWidth="1"/>
    <col min="10" max="10" width="18.6640625" style="81" customWidth="1"/>
    <col min="11" max="14" width="18.6640625" style="4" customWidth="1"/>
    <col min="15" max="16384" width="9.109375" style="4"/>
  </cols>
  <sheetData>
    <row r="1" spans="1:14" ht="51.75" customHeight="1" thickBot="1" x14ac:dyDescent="0.45">
      <c r="A1" s="88" t="s">
        <v>224</v>
      </c>
      <c r="B1" s="68" t="s">
        <v>223</v>
      </c>
      <c r="C1" s="67" t="s">
        <v>52</v>
      </c>
      <c r="D1" s="4" t="s">
        <v>50</v>
      </c>
      <c r="E1" s="4">
        <v>69</v>
      </c>
      <c r="F1" s="82" t="s">
        <v>8</v>
      </c>
      <c r="G1" s="60"/>
      <c r="H1" s="83"/>
      <c r="I1" s="8" t="s">
        <v>9</v>
      </c>
      <c r="J1" s="76"/>
      <c r="K1" s="7"/>
      <c r="L1" s="5" t="s">
        <v>7</v>
      </c>
      <c r="M1" s="7"/>
      <c r="N1" s="7"/>
    </row>
    <row r="2" spans="1:14" ht="60" customHeight="1" thickBot="1" x14ac:dyDescent="0.45">
      <c r="A2" s="93" t="s">
        <v>10</v>
      </c>
      <c r="B2" s="75" t="s">
        <v>53</v>
      </c>
      <c r="C2" s="11" t="s">
        <v>0</v>
      </c>
      <c r="D2" s="12" t="s">
        <v>1</v>
      </c>
      <c r="E2" s="12" t="s">
        <v>2</v>
      </c>
      <c r="F2" s="84" t="s">
        <v>3</v>
      </c>
      <c r="G2" s="84" t="s">
        <v>4</v>
      </c>
      <c r="H2" s="85" t="s">
        <v>5</v>
      </c>
      <c r="I2" s="3" t="s">
        <v>6</v>
      </c>
      <c r="J2" s="77" t="s">
        <v>51</v>
      </c>
      <c r="K2" s="13" t="s">
        <v>11</v>
      </c>
      <c r="L2" s="12" t="s">
        <v>7</v>
      </c>
      <c r="M2" s="14" t="s">
        <v>12</v>
      </c>
      <c r="N2" s="15" t="s">
        <v>13</v>
      </c>
    </row>
    <row r="3" spans="1:14" ht="25.5" x14ac:dyDescent="0.35">
      <c r="A3" s="94" t="s">
        <v>70</v>
      </c>
      <c r="B3" s="74">
        <v>0.60277777777777775</v>
      </c>
      <c r="C3" s="33">
        <v>28</v>
      </c>
      <c r="D3" s="33" t="s">
        <v>216</v>
      </c>
      <c r="E3" s="33" t="s">
        <v>217</v>
      </c>
      <c r="F3" s="19">
        <v>138</v>
      </c>
      <c r="G3" s="19">
        <v>72.599999999999994</v>
      </c>
      <c r="H3" s="19">
        <v>27.4</v>
      </c>
      <c r="I3" s="20">
        <v>0</v>
      </c>
      <c r="J3" s="78">
        <v>58.38</v>
      </c>
      <c r="K3" s="21">
        <v>0</v>
      </c>
      <c r="L3" s="22">
        <f t="shared" ref="L3:L11" si="0">K3+I3+H3</f>
        <v>27.4</v>
      </c>
      <c r="M3" s="23" t="s">
        <v>205</v>
      </c>
      <c r="N3" s="21" t="s">
        <v>205</v>
      </c>
    </row>
    <row r="4" spans="1:14" ht="25.5" x14ac:dyDescent="0.35">
      <c r="A4" s="90" t="s">
        <v>79</v>
      </c>
      <c r="B4" s="32">
        <v>0.61736111111111114</v>
      </c>
      <c r="C4" s="33">
        <v>40</v>
      </c>
      <c r="D4" s="33" t="s">
        <v>119</v>
      </c>
      <c r="E4" s="33" t="s">
        <v>182</v>
      </c>
      <c r="F4" s="29">
        <v>135.5</v>
      </c>
      <c r="G4" s="25">
        <v>71.3</v>
      </c>
      <c r="H4" s="25">
        <v>28.7</v>
      </c>
      <c r="I4" s="64">
        <v>0</v>
      </c>
      <c r="J4" s="79">
        <v>57.64</v>
      </c>
      <c r="K4" s="21">
        <v>0</v>
      </c>
      <c r="L4" s="22">
        <f t="shared" si="0"/>
        <v>28.7</v>
      </c>
      <c r="M4" s="25" t="s">
        <v>206</v>
      </c>
      <c r="N4" s="27" t="s">
        <v>206</v>
      </c>
    </row>
    <row r="5" spans="1:14" ht="25.5" x14ac:dyDescent="0.35">
      <c r="A5" s="90" t="s">
        <v>85</v>
      </c>
      <c r="B5" s="32">
        <v>0.62708333333333333</v>
      </c>
      <c r="C5" s="33">
        <v>48</v>
      </c>
      <c r="D5" s="33" t="s">
        <v>183</v>
      </c>
      <c r="E5" s="33" t="s">
        <v>184</v>
      </c>
      <c r="F5" s="25">
        <v>133.5</v>
      </c>
      <c r="G5" s="25">
        <v>70.3</v>
      </c>
      <c r="H5" s="25">
        <v>29.7</v>
      </c>
      <c r="I5" s="30">
        <v>0</v>
      </c>
      <c r="J5" s="79">
        <v>51.04</v>
      </c>
      <c r="K5" s="21">
        <v>0</v>
      </c>
      <c r="L5" s="22">
        <f t="shared" si="0"/>
        <v>29.7</v>
      </c>
      <c r="M5" s="28" t="s">
        <v>207</v>
      </c>
      <c r="N5" s="27" t="s">
        <v>207</v>
      </c>
    </row>
    <row r="6" spans="1:14" ht="25.5" x14ac:dyDescent="0.35">
      <c r="A6" s="90" t="s">
        <v>88</v>
      </c>
      <c r="B6" s="32">
        <v>0.63194444444444442</v>
      </c>
      <c r="C6" s="33">
        <v>52</v>
      </c>
      <c r="D6" s="33" t="s">
        <v>187</v>
      </c>
      <c r="E6" s="33" t="s">
        <v>188</v>
      </c>
      <c r="F6" s="25">
        <v>139</v>
      </c>
      <c r="G6" s="25">
        <v>73.2</v>
      </c>
      <c r="H6" s="25">
        <v>26.8</v>
      </c>
      <c r="I6" s="30">
        <v>4</v>
      </c>
      <c r="J6" s="79">
        <v>51.8</v>
      </c>
      <c r="K6" s="21">
        <v>0</v>
      </c>
      <c r="L6" s="22">
        <f t="shared" si="0"/>
        <v>30.8</v>
      </c>
      <c r="M6" s="28" t="s">
        <v>210</v>
      </c>
      <c r="N6" s="28" t="s">
        <v>210</v>
      </c>
    </row>
    <row r="7" spans="1:14" ht="25.5" x14ac:dyDescent="0.35">
      <c r="A7" s="90" t="s">
        <v>67</v>
      </c>
      <c r="B7" s="32">
        <v>0.59791666666666665</v>
      </c>
      <c r="C7" s="33">
        <v>24</v>
      </c>
      <c r="D7" s="33" t="s">
        <v>176</v>
      </c>
      <c r="E7" s="33" t="s">
        <v>177</v>
      </c>
      <c r="F7" s="25">
        <v>135</v>
      </c>
      <c r="G7" s="25">
        <v>71.099999999999994</v>
      </c>
      <c r="H7" s="25">
        <v>28.9</v>
      </c>
      <c r="I7" s="26">
        <v>4</v>
      </c>
      <c r="J7" s="80">
        <v>55.12</v>
      </c>
      <c r="K7" s="21">
        <v>0</v>
      </c>
      <c r="L7" s="22">
        <f t="shared" si="0"/>
        <v>32.9</v>
      </c>
      <c r="M7" s="28" t="s">
        <v>211</v>
      </c>
      <c r="N7" s="27" t="s">
        <v>211</v>
      </c>
    </row>
    <row r="8" spans="1:14" ht="25.5" x14ac:dyDescent="0.35">
      <c r="A8" s="90" t="s">
        <v>82</v>
      </c>
      <c r="B8" s="32">
        <v>0.62222222222222223</v>
      </c>
      <c r="C8" s="33">
        <v>44</v>
      </c>
      <c r="D8" s="33" t="s">
        <v>208</v>
      </c>
      <c r="E8" s="33" t="s">
        <v>209</v>
      </c>
      <c r="F8" s="29">
        <v>129</v>
      </c>
      <c r="G8" s="25">
        <v>67.900000000000006</v>
      </c>
      <c r="H8" s="25">
        <v>32.1</v>
      </c>
      <c r="I8" s="30">
        <v>8</v>
      </c>
      <c r="J8" s="79">
        <v>62.66</v>
      </c>
      <c r="K8" s="21">
        <v>0</v>
      </c>
      <c r="L8" s="22">
        <f t="shared" si="0"/>
        <v>40.1</v>
      </c>
      <c r="M8" s="28" t="s">
        <v>212</v>
      </c>
      <c r="N8" s="27" t="s">
        <v>212</v>
      </c>
    </row>
    <row r="9" spans="1:14" ht="25.5" x14ac:dyDescent="0.35">
      <c r="A9" s="92" t="s">
        <v>54</v>
      </c>
      <c r="B9" s="32">
        <v>0.57291666666666663</v>
      </c>
      <c r="C9" s="33">
        <v>4</v>
      </c>
      <c r="D9" s="33" t="s">
        <v>166</v>
      </c>
      <c r="E9" s="33" t="s">
        <v>167</v>
      </c>
      <c r="F9" s="25">
        <v>127</v>
      </c>
      <c r="G9" s="25">
        <v>66.8</v>
      </c>
      <c r="H9" s="25">
        <v>33.200000000000003</v>
      </c>
      <c r="I9" s="26">
        <v>8</v>
      </c>
      <c r="J9" s="80">
        <v>70</v>
      </c>
      <c r="K9" s="21">
        <f>J9-$E$1</f>
        <v>1</v>
      </c>
      <c r="L9" s="22">
        <f t="shared" si="0"/>
        <v>42.2</v>
      </c>
      <c r="M9" s="28"/>
      <c r="N9" s="27" t="s">
        <v>213</v>
      </c>
    </row>
    <row r="10" spans="1:14" ht="25.5" x14ac:dyDescent="0.35">
      <c r="A10" s="90" t="s">
        <v>64</v>
      </c>
      <c r="B10" s="32">
        <v>0.59236111111111112</v>
      </c>
      <c r="C10" s="33">
        <v>20</v>
      </c>
      <c r="D10" s="16" t="s">
        <v>174</v>
      </c>
      <c r="E10" s="33" t="s">
        <v>175</v>
      </c>
      <c r="F10" s="25">
        <v>137.5</v>
      </c>
      <c r="G10" s="25">
        <v>72.400000000000006</v>
      </c>
      <c r="H10" s="25">
        <v>27.6</v>
      </c>
      <c r="I10" s="26">
        <v>15</v>
      </c>
      <c r="J10" s="80">
        <v>71.89</v>
      </c>
      <c r="K10" s="21">
        <v>3</v>
      </c>
      <c r="L10" s="22">
        <f t="shared" si="0"/>
        <v>45.6</v>
      </c>
      <c r="M10" s="28"/>
      <c r="N10" s="27" t="s">
        <v>214</v>
      </c>
    </row>
    <row r="11" spans="1:14" ht="25.5" x14ac:dyDescent="0.35">
      <c r="A11" s="90" t="s">
        <v>60</v>
      </c>
      <c r="B11" s="32">
        <v>0.58263888888888882</v>
      </c>
      <c r="C11" s="33">
        <v>12</v>
      </c>
      <c r="D11" s="33" t="s">
        <v>170</v>
      </c>
      <c r="E11" s="33" t="s">
        <v>171</v>
      </c>
      <c r="F11" s="25">
        <v>122</v>
      </c>
      <c r="G11" s="25">
        <v>64.2</v>
      </c>
      <c r="H11" s="25">
        <v>35.799999999999997</v>
      </c>
      <c r="I11" s="26">
        <v>25</v>
      </c>
      <c r="J11" s="80">
        <v>77.83</v>
      </c>
      <c r="K11" s="21">
        <v>9</v>
      </c>
      <c r="L11" s="22">
        <f t="shared" si="0"/>
        <v>69.8</v>
      </c>
      <c r="M11" s="28"/>
      <c r="N11" s="27" t="s">
        <v>215</v>
      </c>
    </row>
    <row r="12" spans="1:14" ht="25.5" x14ac:dyDescent="0.35">
      <c r="A12" s="90" t="s">
        <v>61</v>
      </c>
      <c r="B12" s="32">
        <v>0.58750000000000002</v>
      </c>
      <c r="C12" s="33">
        <v>16</v>
      </c>
      <c r="D12" s="33" t="s">
        <v>172</v>
      </c>
      <c r="E12" s="33" t="s">
        <v>173</v>
      </c>
      <c r="F12" s="25">
        <v>121</v>
      </c>
      <c r="G12" s="25">
        <v>63.7</v>
      </c>
      <c r="H12" s="25">
        <v>36.299999999999997</v>
      </c>
      <c r="I12" s="26" t="s">
        <v>204</v>
      </c>
      <c r="J12" s="80" t="s">
        <v>204</v>
      </c>
      <c r="K12" s="21" t="s">
        <v>204</v>
      </c>
      <c r="L12" s="22" t="s">
        <v>204</v>
      </c>
      <c r="M12" s="28" t="s">
        <v>204</v>
      </c>
      <c r="N12" s="27" t="s">
        <v>204</v>
      </c>
    </row>
    <row r="13" spans="1:14" ht="25.5" x14ac:dyDescent="0.35">
      <c r="A13" s="90" t="s">
        <v>76</v>
      </c>
      <c r="B13" s="32">
        <v>0.61249999999999993</v>
      </c>
      <c r="C13" s="33">
        <v>36</v>
      </c>
      <c r="D13" s="33" t="s">
        <v>180</v>
      </c>
      <c r="E13" s="33" t="s">
        <v>181</v>
      </c>
      <c r="F13" s="29">
        <v>121</v>
      </c>
      <c r="G13" s="25">
        <v>63.7</v>
      </c>
      <c r="H13" s="25">
        <v>36.299999999999997</v>
      </c>
      <c r="I13" s="26" t="s">
        <v>204</v>
      </c>
      <c r="J13" s="80" t="s">
        <v>204</v>
      </c>
      <c r="K13" s="26" t="s">
        <v>204</v>
      </c>
      <c r="L13" s="26" t="s">
        <v>204</v>
      </c>
      <c r="M13" s="26" t="s">
        <v>204</v>
      </c>
      <c r="N13" s="26" t="s">
        <v>204</v>
      </c>
    </row>
    <row r="14" spans="1:14" ht="25.5" x14ac:dyDescent="0.35">
      <c r="A14" s="90" t="s">
        <v>73</v>
      </c>
      <c r="B14" s="32">
        <v>0.60763888888888895</v>
      </c>
      <c r="C14" s="33">
        <v>32</v>
      </c>
      <c r="D14" s="33" t="s">
        <v>178</v>
      </c>
      <c r="E14" s="33" t="s">
        <v>179</v>
      </c>
      <c r="F14" s="25" t="s">
        <v>203</v>
      </c>
      <c r="G14" s="25" t="s">
        <v>203</v>
      </c>
      <c r="H14" s="25" t="s">
        <v>203</v>
      </c>
      <c r="I14" s="25" t="s">
        <v>203</v>
      </c>
      <c r="J14" s="79" t="s">
        <v>203</v>
      </c>
      <c r="K14" s="25" t="s">
        <v>203</v>
      </c>
      <c r="L14" s="25" t="s">
        <v>203</v>
      </c>
      <c r="M14" s="25" t="s">
        <v>203</v>
      </c>
      <c r="N14" s="25" t="s">
        <v>203</v>
      </c>
    </row>
    <row r="15" spans="1:14" ht="25.5" x14ac:dyDescent="0.35">
      <c r="A15" s="90" t="s">
        <v>194</v>
      </c>
      <c r="B15" s="17">
        <v>0.62708333333333333</v>
      </c>
      <c r="C15" s="18">
        <v>54</v>
      </c>
      <c r="D15" s="18" t="s">
        <v>185</v>
      </c>
      <c r="E15" s="18" t="s">
        <v>186</v>
      </c>
      <c r="F15" s="25" t="s">
        <v>225</v>
      </c>
      <c r="G15" s="25" t="s">
        <v>225</v>
      </c>
      <c r="H15" s="25" t="s">
        <v>225</v>
      </c>
      <c r="I15" s="28" t="s">
        <v>225</v>
      </c>
      <c r="J15" s="79" t="s">
        <v>225</v>
      </c>
      <c r="K15" s="28" t="s">
        <v>225</v>
      </c>
      <c r="L15" s="28" t="s">
        <v>225</v>
      </c>
      <c r="M15" s="28" t="s">
        <v>225</v>
      </c>
      <c r="N15" s="28" t="s">
        <v>225</v>
      </c>
    </row>
    <row r="16" spans="1:14" ht="25.5" x14ac:dyDescent="0.35">
      <c r="A16" s="90" t="s">
        <v>57</v>
      </c>
      <c r="B16" s="32">
        <v>0.57777777777777783</v>
      </c>
      <c r="C16" s="33">
        <v>8</v>
      </c>
      <c r="D16" s="33" t="s">
        <v>168</v>
      </c>
      <c r="E16" s="33" t="s">
        <v>169</v>
      </c>
      <c r="F16" s="25" t="s">
        <v>225</v>
      </c>
      <c r="G16" s="25" t="s">
        <v>225</v>
      </c>
      <c r="H16" s="25" t="s">
        <v>225</v>
      </c>
      <c r="I16" s="28" t="s">
        <v>225</v>
      </c>
      <c r="J16" s="79" t="s">
        <v>225</v>
      </c>
      <c r="K16" s="28" t="s">
        <v>225</v>
      </c>
      <c r="L16" s="28" t="s">
        <v>225</v>
      </c>
      <c r="M16" s="28" t="s">
        <v>225</v>
      </c>
      <c r="N16" s="28" t="s">
        <v>225</v>
      </c>
    </row>
  </sheetData>
  <autoFilter ref="N1:N16"/>
  <sortState ref="A3:N16">
    <sortCondition ref="M3:M16"/>
    <sortCondition ref="N3:N16"/>
  </sortState>
  <pageMargins left="0.7" right="0.7" top="0.75" bottom="0.75" header="0.3" footer="0.3"/>
  <pageSetup paperSize="9" scale="67" orientation="landscape" horizontalDpi="4294967293" verticalDpi="0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opLeftCell="B1" zoomScaleNormal="100" workbookViewId="0">
      <selection activeCell="H8" sqref="H8"/>
    </sheetView>
  </sheetViews>
  <sheetFormatPr defaultColWidth="9.109375" defaultRowHeight="24.6" x14ac:dyDescent="0.4"/>
  <cols>
    <col min="1" max="1" width="32.5546875" style="98" bestFit="1" customWidth="1"/>
    <col min="2" max="2" width="13.109375" style="38" customWidth="1"/>
    <col min="3" max="3" width="11.33203125" style="38" bestFit="1" customWidth="1"/>
    <col min="4" max="4" width="26.109375" style="38" bestFit="1" customWidth="1"/>
    <col min="5" max="5" width="39.88671875" style="38" bestFit="1" customWidth="1"/>
    <col min="6" max="8" width="18.6640625" style="62" customWidth="1"/>
    <col min="9" max="10" width="18.6640625" style="31" customWidth="1"/>
    <col min="11" max="14" width="18.6640625" style="4" customWidth="1"/>
    <col min="15" max="25" width="9.109375" style="38"/>
    <col min="26" max="26" width="9.109375" style="38" bestFit="1" customWidth="1"/>
    <col min="27" max="27" width="9.109375" style="38"/>
    <col min="28" max="28" width="9.109375" style="38" bestFit="1" customWidth="1"/>
    <col min="29" max="29" width="9.109375" style="38"/>
    <col min="30" max="31" width="12.44140625" style="38" bestFit="1" customWidth="1"/>
    <col min="32" max="16384" width="9.109375" style="38"/>
  </cols>
  <sheetData>
    <row r="1" spans="1:31" ht="39" customHeight="1" thickBot="1" x14ac:dyDescent="0.45">
      <c r="A1" s="95" t="s">
        <v>227</v>
      </c>
      <c r="B1" s="69" t="s">
        <v>220</v>
      </c>
      <c r="C1" s="69" t="s">
        <v>49</v>
      </c>
      <c r="D1" s="38" t="s">
        <v>50</v>
      </c>
      <c r="F1" s="82" t="s">
        <v>8</v>
      </c>
      <c r="G1" s="60"/>
      <c r="H1" s="83"/>
      <c r="I1" s="8" t="s">
        <v>9</v>
      </c>
      <c r="J1" s="9"/>
      <c r="K1" s="7"/>
      <c r="L1" s="5" t="s">
        <v>7</v>
      </c>
      <c r="M1" s="7"/>
      <c r="N1" s="7"/>
    </row>
    <row r="2" spans="1:31" ht="60" customHeight="1" thickBot="1" x14ac:dyDescent="0.45">
      <c r="A2" s="96" t="s">
        <v>10</v>
      </c>
      <c r="B2" s="72" t="s">
        <v>53</v>
      </c>
      <c r="C2" s="40" t="s">
        <v>0</v>
      </c>
      <c r="D2" s="41" t="s">
        <v>1</v>
      </c>
      <c r="E2" s="41" t="s">
        <v>2</v>
      </c>
      <c r="F2" s="84" t="s">
        <v>3</v>
      </c>
      <c r="G2" s="84" t="s">
        <v>4</v>
      </c>
      <c r="H2" s="85" t="s">
        <v>5</v>
      </c>
      <c r="I2" s="3" t="s">
        <v>6</v>
      </c>
      <c r="J2" s="3" t="s">
        <v>51</v>
      </c>
      <c r="K2" s="13" t="s">
        <v>11</v>
      </c>
      <c r="L2" s="12" t="s">
        <v>7</v>
      </c>
      <c r="M2" s="14" t="s">
        <v>12</v>
      </c>
      <c r="N2" s="15" t="s">
        <v>13</v>
      </c>
    </row>
    <row r="3" spans="1:31" ht="32.25" customHeight="1" x14ac:dyDescent="0.35">
      <c r="A3" s="73" t="s">
        <v>94</v>
      </c>
      <c r="B3" s="71">
        <v>0.45833333333333331</v>
      </c>
      <c r="C3" s="53">
        <v>61</v>
      </c>
      <c r="D3" s="53" t="s">
        <v>131</v>
      </c>
      <c r="E3" s="55" t="s">
        <v>132</v>
      </c>
      <c r="F3" s="19">
        <v>117</v>
      </c>
      <c r="G3" s="19">
        <v>58.5</v>
      </c>
      <c r="H3" s="19">
        <v>41.5</v>
      </c>
      <c r="I3" s="20">
        <v>0</v>
      </c>
      <c r="J3" s="78">
        <v>56.7</v>
      </c>
      <c r="K3" s="21">
        <v>0</v>
      </c>
      <c r="L3" s="22">
        <f>K3+I3+H3</f>
        <v>41.5</v>
      </c>
      <c r="M3" s="21" t="s">
        <v>205</v>
      </c>
      <c r="N3" s="21" t="s">
        <v>205</v>
      </c>
    </row>
    <row r="4" spans="1:31" ht="26.25" x14ac:dyDescent="0.4">
      <c r="A4" s="90" t="s">
        <v>228</v>
      </c>
      <c r="B4" s="100">
        <v>0.39305555555555555</v>
      </c>
      <c r="C4" s="63">
        <v>14</v>
      </c>
      <c r="D4" s="18" t="s">
        <v>105</v>
      </c>
      <c r="E4" s="18" t="s">
        <v>106</v>
      </c>
      <c r="F4" s="25">
        <v>112</v>
      </c>
      <c r="G4" s="25">
        <v>56</v>
      </c>
      <c r="H4" s="25">
        <v>44</v>
      </c>
      <c r="I4" s="28">
        <v>0</v>
      </c>
      <c r="J4" s="28">
        <v>53.36</v>
      </c>
      <c r="K4" s="23">
        <v>0</v>
      </c>
      <c r="L4" s="19">
        <v>44</v>
      </c>
      <c r="M4" s="28" t="s">
        <v>206</v>
      </c>
      <c r="N4" s="28" t="s">
        <v>218</v>
      </c>
      <c r="O4" s="56"/>
      <c r="P4" s="56"/>
      <c r="Q4" s="56"/>
      <c r="R4" s="57"/>
      <c r="S4" s="56"/>
      <c r="T4" s="56"/>
      <c r="U4" s="56"/>
      <c r="V4" s="56"/>
      <c r="W4" s="56"/>
      <c r="X4" s="56"/>
      <c r="Y4" s="56"/>
      <c r="Z4" s="56">
        <f>SUM(D4:Y4)</f>
        <v>309.36</v>
      </c>
      <c r="AA4" s="56"/>
      <c r="AB4" s="56">
        <f>SUM(U4:X4)</f>
        <v>0</v>
      </c>
      <c r="AC4" s="56"/>
      <c r="AD4" s="58" t="e">
        <f>Z4/$E$1*100</f>
        <v>#DIV/0!</v>
      </c>
      <c r="AE4" s="58" t="e">
        <f>100-AD4</f>
        <v>#DIV/0!</v>
      </c>
    </row>
    <row r="5" spans="1:31" ht="25.5" x14ac:dyDescent="0.35">
      <c r="A5" s="54" t="s">
        <v>195</v>
      </c>
      <c r="B5" s="52">
        <v>0.4458333333333333</v>
      </c>
      <c r="C5" s="53">
        <v>67</v>
      </c>
      <c r="D5" s="53" t="s">
        <v>127</v>
      </c>
      <c r="E5" s="53" t="s">
        <v>128</v>
      </c>
      <c r="F5" s="25">
        <v>120</v>
      </c>
      <c r="G5" s="25">
        <v>60</v>
      </c>
      <c r="H5" s="25">
        <v>40</v>
      </c>
      <c r="I5" s="30">
        <v>12</v>
      </c>
      <c r="J5" s="30">
        <v>80.98</v>
      </c>
      <c r="K5" s="21">
        <v>12</v>
      </c>
      <c r="L5" s="22">
        <f>K5+I5+H5</f>
        <v>64</v>
      </c>
      <c r="M5" s="28" t="s">
        <v>207</v>
      </c>
      <c r="N5" s="28" t="s">
        <v>218</v>
      </c>
    </row>
    <row r="6" spans="1:31" s="56" customFormat="1" ht="32.25" customHeight="1" x14ac:dyDescent="0.4">
      <c r="A6" s="97" t="s">
        <v>94</v>
      </c>
      <c r="B6" s="50">
        <v>0.44236111111111115</v>
      </c>
      <c r="C6" s="51">
        <v>60</v>
      </c>
      <c r="D6" s="51" t="s">
        <v>95</v>
      </c>
      <c r="E6" s="51" t="s">
        <v>96</v>
      </c>
      <c r="F6" s="25">
        <v>112.5</v>
      </c>
      <c r="G6" s="25">
        <v>56.3</v>
      </c>
      <c r="H6" s="25">
        <v>43.8</v>
      </c>
      <c r="I6" s="26" t="s">
        <v>204</v>
      </c>
      <c r="J6" s="26" t="s">
        <v>204</v>
      </c>
      <c r="K6" s="26" t="s">
        <v>204</v>
      </c>
      <c r="L6" s="26" t="s">
        <v>204</v>
      </c>
      <c r="M6" s="26" t="s">
        <v>204</v>
      </c>
      <c r="N6" s="26" t="s">
        <v>204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ht="24.75" x14ac:dyDescent="0.65">
      <c r="A7" s="47"/>
      <c r="B7" s="49"/>
      <c r="C7" s="47"/>
      <c r="D7" s="47"/>
      <c r="E7" s="47"/>
      <c r="F7" s="19"/>
      <c r="G7" s="19"/>
      <c r="H7" s="19"/>
      <c r="I7" s="20"/>
      <c r="J7" s="20"/>
      <c r="K7" s="21">
        <f t="shared" ref="K7:K19" si="0">J7-$E$1</f>
        <v>0</v>
      </c>
      <c r="L7" s="22">
        <f t="shared" ref="L7:L19" si="1">K7+I7+H7</f>
        <v>0</v>
      </c>
      <c r="M7" s="23"/>
      <c r="N7" s="21"/>
    </row>
    <row r="8" spans="1:31" ht="24.75" x14ac:dyDescent="0.65">
      <c r="A8" s="47"/>
      <c r="B8" s="49"/>
      <c r="C8" s="47"/>
      <c r="D8" s="47"/>
      <c r="E8" s="47"/>
      <c r="F8" s="25"/>
      <c r="G8" s="25"/>
      <c r="H8" s="25"/>
      <c r="I8" s="26"/>
      <c r="J8" s="26"/>
      <c r="K8" s="21">
        <f t="shared" si="0"/>
        <v>0</v>
      </c>
      <c r="L8" s="22">
        <f t="shared" si="1"/>
        <v>0</v>
      </c>
      <c r="M8" s="28"/>
      <c r="N8" s="27"/>
    </row>
    <row r="9" spans="1:31" ht="24.75" x14ac:dyDescent="0.65">
      <c r="A9" s="47"/>
      <c r="B9" s="49"/>
      <c r="C9" s="47"/>
      <c r="D9" s="47"/>
      <c r="E9" s="47"/>
      <c r="F9" s="25"/>
      <c r="G9" s="25"/>
      <c r="H9" s="25"/>
      <c r="I9" s="26"/>
      <c r="J9" s="26"/>
      <c r="K9" s="21">
        <f t="shared" si="0"/>
        <v>0</v>
      </c>
      <c r="L9" s="22">
        <f t="shared" si="1"/>
        <v>0</v>
      </c>
      <c r="M9" s="28"/>
      <c r="N9" s="27"/>
    </row>
    <row r="10" spans="1:31" ht="24.75" x14ac:dyDescent="0.65">
      <c r="A10" s="47"/>
      <c r="B10" s="49"/>
      <c r="C10" s="47"/>
      <c r="D10" s="47"/>
      <c r="E10" s="47"/>
      <c r="F10" s="25"/>
      <c r="G10" s="25"/>
      <c r="H10" s="25"/>
      <c r="I10" s="26"/>
      <c r="J10" s="26"/>
      <c r="K10" s="21">
        <f t="shared" si="0"/>
        <v>0</v>
      </c>
      <c r="L10" s="22">
        <f t="shared" si="1"/>
        <v>0</v>
      </c>
      <c r="M10" s="28"/>
      <c r="N10" s="27"/>
    </row>
    <row r="11" spans="1:31" ht="24.75" x14ac:dyDescent="0.65">
      <c r="A11" s="47"/>
      <c r="B11" s="49"/>
      <c r="C11" s="49"/>
      <c r="D11" s="49"/>
      <c r="E11" s="49"/>
      <c r="F11" s="29"/>
      <c r="G11" s="25"/>
      <c r="H11" s="25"/>
      <c r="I11" s="26"/>
      <c r="J11" s="26"/>
      <c r="K11" s="21">
        <f t="shared" si="0"/>
        <v>0</v>
      </c>
      <c r="L11" s="22">
        <f t="shared" si="1"/>
        <v>0</v>
      </c>
      <c r="M11" s="28"/>
      <c r="N11" s="27"/>
    </row>
    <row r="12" spans="1:31" x14ac:dyDescent="0.4">
      <c r="A12" s="47"/>
      <c r="B12" s="49"/>
      <c r="C12" s="49"/>
      <c r="D12" s="49"/>
      <c r="E12" s="49"/>
      <c r="F12" s="29"/>
      <c r="G12" s="25"/>
      <c r="H12" s="25"/>
      <c r="I12" s="25"/>
      <c r="J12" s="25"/>
      <c r="K12" s="21">
        <f t="shared" si="0"/>
        <v>0</v>
      </c>
      <c r="L12" s="22">
        <f t="shared" si="1"/>
        <v>0</v>
      </c>
      <c r="M12" s="25"/>
      <c r="N12" s="27"/>
    </row>
    <row r="13" spans="1:31" x14ac:dyDescent="0.4">
      <c r="A13" s="47"/>
      <c r="B13" s="49"/>
      <c r="C13" s="49"/>
      <c r="D13" s="49"/>
      <c r="E13" s="49"/>
      <c r="F13" s="29"/>
      <c r="G13" s="25"/>
      <c r="H13" s="25"/>
      <c r="I13" s="30"/>
      <c r="J13" s="30"/>
      <c r="K13" s="21">
        <f t="shared" si="0"/>
        <v>0</v>
      </c>
      <c r="L13" s="22">
        <f t="shared" si="1"/>
        <v>0</v>
      </c>
      <c r="M13" s="28"/>
      <c r="N13" s="27"/>
    </row>
    <row r="14" spans="1:31" x14ac:dyDescent="0.4">
      <c r="A14" s="47"/>
      <c r="B14" s="49"/>
      <c r="C14" s="49"/>
      <c r="D14" s="49"/>
      <c r="E14" s="49"/>
      <c r="F14" s="25"/>
      <c r="G14" s="25"/>
      <c r="H14" s="25"/>
      <c r="I14" s="30"/>
      <c r="J14" s="30"/>
      <c r="K14" s="21">
        <f t="shared" si="0"/>
        <v>0</v>
      </c>
      <c r="L14" s="22">
        <f t="shared" si="1"/>
        <v>0</v>
      </c>
      <c r="M14" s="28"/>
      <c r="N14" s="27"/>
    </row>
    <row r="15" spans="1:31" x14ac:dyDescent="0.4">
      <c r="A15" s="47"/>
      <c r="B15" s="49"/>
      <c r="C15" s="49"/>
      <c r="D15" s="49"/>
      <c r="E15" s="49"/>
      <c r="F15" s="25"/>
      <c r="G15" s="25"/>
      <c r="H15" s="25"/>
      <c r="I15" s="30"/>
      <c r="J15" s="30"/>
      <c r="K15" s="21">
        <f t="shared" si="0"/>
        <v>0</v>
      </c>
      <c r="L15" s="22">
        <f t="shared" si="1"/>
        <v>0</v>
      </c>
      <c r="M15" s="28"/>
      <c r="N15" s="28"/>
    </row>
    <row r="16" spans="1:31" x14ac:dyDescent="0.4">
      <c r="A16" s="47"/>
      <c r="B16" s="49"/>
      <c r="C16" s="49"/>
      <c r="D16" s="49"/>
      <c r="E16" s="49"/>
      <c r="F16" s="25"/>
      <c r="G16" s="25"/>
      <c r="H16" s="25"/>
      <c r="I16" s="30"/>
      <c r="J16" s="30"/>
      <c r="K16" s="21">
        <f t="shared" si="0"/>
        <v>0</v>
      </c>
      <c r="L16" s="22">
        <f t="shared" si="1"/>
        <v>0</v>
      </c>
      <c r="M16" s="28"/>
      <c r="N16" s="28"/>
    </row>
    <row r="17" spans="1:14" x14ac:dyDescent="0.4">
      <c r="A17" s="47"/>
      <c r="B17" s="49"/>
      <c r="C17" s="49"/>
      <c r="D17" s="49"/>
      <c r="E17" s="49"/>
      <c r="F17" s="25"/>
      <c r="G17" s="25"/>
      <c r="H17" s="25"/>
      <c r="I17" s="30"/>
      <c r="J17" s="30"/>
      <c r="K17" s="21">
        <f t="shared" si="0"/>
        <v>0</v>
      </c>
      <c r="L17" s="22">
        <f t="shared" si="1"/>
        <v>0</v>
      </c>
      <c r="M17" s="28"/>
      <c r="N17" s="28"/>
    </row>
    <row r="18" spans="1:14" x14ac:dyDescent="0.4">
      <c r="A18" s="47"/>
      <c r="B18" s="49"/>
      <c r="C18" s="49"/>
      <c r="D18" s="49"/>
      <c r="E18" s="49"/>
      <c r="F18" s="25"/>
      <c r="G18" s="25"/>
      <c r="H18" s="25"/>
      <c r="I18" s="30"/>
      <c r="J18" s="30"/>
      <c r="K18" s="21">
        <f t="shared" si="0"/>
        <v>0</v>
      </c>
      <c r="L18" s="22">
        <f t="shared" si="1"/>
        <v>0</v>
      </c>
      <c r="M18" s="28"/>
      <c r="N18" s="28"/>
    </row>
    <row r="19" spans="1:14" x14ac:dyDescent="0.4">
      <c r="A19" s="47"/>
      <c r="B19" s="49"/>
      <c r="C19" s="49"/>
      <c r="D19" s="49"/>
      <c r="E19" s="49"/>
      <c r="F19" s="25"/>
      <c r="G19" s="25"/>
      <c r="H19" s="25"/>
      <c r="I19" s="30"/>
      <c r="J19" s="30"/>
      <c r="K19" s="21">
        <f t="shared" si="0"/>
        <v>0</v>
      </c>
      <c r="L19" s="22">
        <f t="shared" si="1"/>
        <v>0</v>
      </c>
      <c r="M19" s="28"/>
      <c r="N19" s="28"/>
    </row>
  </sheetData>
  <sortState ref="A3:AE6">
    <sortCondition ref="M3:M6"/>
  </sortState>
  <pageMargins left="0.7" right="0.7" top="0.75" bottom="0.75" header="0.3" footer="0.3"/>
  <pageSetup paperSize="9" scale="60" orientation="landscape" horizontalDpi="4294967293" verticalDpi="0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workbookViewId="0">
      <selection activeCell="H10" sqref="H10"/>
    </sheetView>
  </sheetViews>
  <sheetFormatPr defaultColWidth="9.109375" defaultRowHeight="24.6" x14ac:dyDescent="0.4"/>
  <cols>
    <col min="1" max="1" width="41.109375" style="98" bestFit="1" customWidth="1"/>
    <col min="2" max="2" width="11.5546875" style="38" bestFit="1" customWidth="1"/>
    <col min="3" max="3" width="11.33203125" style="38" bestFit="1" customWidth="1"/>
    <col min="4" max="4" width="28.33203125" style="38" bestFit="1" customWidth="1"/>
    <col min="5" max="5" width="32.5546875" style="38" bestFit="1" customWidth="1"/>
    <col min="6" max="8" width="18.6640625" style="62" customWidth="1"/>
    <col min="9" max="10" width="18.6640625" style="31" customWidth="1"/>
    <col min="11" max="14" width="18.6640625" style="4" customWidth="1"/>
    <col min="15" max="16384" width="9.109375" style="38"/>
  </cols>
  <sheetData>
    <row r="1" spans="1:14" ht="55.5" customHeight="1" thickBot="1" x14ac:dyDescent="0.45">
      <c r="A1" s="95" t="s">
        <v>226</v>
      </c>
      <c r="B1" s="70" t="s">
        <v>223</v>
      </c>
      <c r="C1" s="69" t="s">
        <v>52</v>
      </c>
      <c r="D1" s="38" t="s">
        <v>50</v>
      </c>
      <c r="F1" s="82" t="s">
        <v>8</v>
      </c>
      <c r="G1" s="60"/>
      <c r="H1" s="83"/>
      <c r="I1" s="8" t="s">
        <v>9</v>
      </c>
      <c r="J1" s="9"/>
      <c r="K1" s="7"/>
      <c r="L1" s="5" t="s">
        <v>7</v>
      </c>
      <c r="M1" s="7"/>
      <c r="N1" s="7"/>
    </row>
    <row r="2" spans="1:14" ht="53.25" thickBot="1" x14ac:dyDescent="0.45">
      <c r="A2" s="99" t="s">
        <v>10</v>
      </c>
      <c r="B2" s="39" t="s">
        <v>53</v>
      </c>
      <c r="C2" s="40" t="s">
        <v>0</v>
      </c>
      <c r="D2" s="41" t="s">
        <v>1</v>
      </c>
      <c r="E2" s="41" t="s">
        <v>2</v>
      </c>
      <c r="F2" s="84" t="s">
        <v>3</v>
      </c>
      <c r="G2" s="84" t="s">
        <v>4</v>
      </c>
      <c r="H2" s="85" t="s">
        <v>5</v>
      </c>
      <c r="I2" s="3" t="s">
        <v>6</v>
      </c>
      <c r="J2" s="3" t="s">
        <v>51</v>
      </c>
      <c r="K2" s="13" t="s">
        <v>11</v>
      </c>
      <c r="L2" s="12" t="s">
        <v>7</v>
      </c>
      <c r="M2" s="14" t="s">
        <v>12</v>
      </c>
      <c r="N2" s="15" t="s">
        <v>13</v>
      </c>
    </row>
    <row r="3" spans="1:14" ht="25.5" x14ac:dyDescent="0.35">
      <c r="A3" s="54" t="s">
        <v>198</v>
      </c>
      <c r="B3" s="45">
        <v>0.64166666666666672</v>
      </c>
      <c r="C3" s="46">
        <v>65</v>
      </c>
      <c r="D3" s="46" t="s">
        <v>191</v>
      </c>
      <c r="E3" s="46" t="s">
        <v>192</v>
      </c>
      <c r="F3" s="19">
        <v>134</v>
      </c>
      <c r="G3" s="19">
        <v>70.5</v>
      </c>
      <c r="H3" s="19">
        <v>29.5</v>
      </c>
      <c r="I3" s="65">
        <v>0</v>
      </c>
      <c r="J3" s="65">
        <v>60.28</v>
      </c>
      <c r="K3" s="21">
        <v>0</v>
      </c>
      <c r="L3" s="22">
        <f>K3+I3+H3</f>
        <v>29.5</v>
      </c>
      <c r="M3" s="23" t="s">
        <v>205</v>
      </c>
      <c r="N3" s="23" t="s">
        <v>218</v>
      </c>
    </row>
    <row r="4" spans="1:14" ht="25.5" x14ac:dyDescent="0.35">
      <c r="A4" s="54" t="s">
        <v>159</v>
      </c>
      <c r="B4" s="43">
        <v>0.54097222222222219</v>
      </c>
      <c r="C4" s="44">
        <v>62</v>
      </c>
      <c r="D4" s="44" t="s">
        <v>160</v>
      </c>
      <c r="E4" s="44" t="s">
        <v>161</v>
      </c>
      <c r="F4" s="25">
        <v>115.5</v>
      </c>
      <c r="G4" s="25">
        <v>60.8</v>
      </c>
      <c r="H4" s="25">
        <v>39.200000000000003</v>
      </c>
      <c r="I4" s="26">
        <v>4</v>
      </c>
      <c r="J4" s="26">
        <v>49.47</v>
      </c>
      <c r="K4" s="21">
        <v>0</v>
      </c>
      <c r="L4" s="22">
        <f>K4+I4+H4</f>
        <v>43.2</v>
      </c>
      <c r="M4" s="28" t="s">
        <v>206</v>
      </c>
      <c r="N4" s="27" t="s">
        <v>205</v>
      </c>
    </row>
    <row r="5" spans="1:14" ht="25.5" x14ac:dyDescent="0.35">
      <c r="A5" s="54" t="s">
        <v>159</v>
      </c>
      <c r="B5" s="43">
        <v>0.63680555555555551</v>
      </c>
      <c r="C5" s="44">
        <v>63</v>
      </c>
      <c r="D5" s="44" t="s">
        <v>189</v>
      </c>
      <c r="E5" s="44" t="s">
        <v>190</v>
      </c>
      <c r="F5" s="25">
        <v>111</v>
      </c>
      <c r="G5" s="25">
        <v>58.4</v>
      </c>
      <c r="H5" s="25">
        <v>41.6</v>
      </c>
      <c r="I5" s="26">
        <v>12</v>
      </c>
      <c r="J5" s="26">
        <v>60.96</v>
      </c>
      <c r="K5" s="21">
        <v>0</v>
      </c>
      <c r="L5" s="22">
        <f>K5+I5+H5</f>
        <v>53.6</v>
      </c>
      <c r="M5" s="28" t="s">
        <v>207</v>
      </c>
      <c r="N5" s="27" t="s">
        <v>206</v>
      </c>
    </row>
    <row r="6" spans="1:14" ht="25.5" x14ac:dyDescent="0.35">
      <c r="A6" s="54" t="s">
        <v>197</v>
      </c>
      <c r="B6" s="45">
        <v>0.54583333333333328</v>
      </c>
      <c r="C6" s="46">
        <v>64</v>
      </c>
      <c r="D6" s="46" t="s">
        <v>200</v>
      </c>
      <c r="E6" s="46" t="s">
        <v>199</v>
      </c>
      <c r="F6" s="25" t="s">
        <v>203</v>
      </c>
      <c r="G6" s="25" t="s">
        <v>203</v>
      </c>
      <c r="H6" s="25" t="s">
        <v>203</v>
      </c>
      <c r="I6" s="25" t="s">
        <v>203</v>
      </c>
      <c r="J6" s="25" t="s">
        <v>203</v>
      </c>
      <c r="K6" s="25" t="s">
        <v>203</v>
      </c>
      <c r="L6" s="25" t="s">
        <v>203</v>
      </c>
      <c r="M6" s="25" t="s">
        <v>203</v>
      </c>
      <c r="N6" s="25" t="s">
        <v>203</v>
      </c>
    </row>
    <row r="7" spans="1:14" ht="25.5" x14ac:dyDescent="0.35">
      <c r="A7" s="54" t="s">
        <v>196</v>
      </c>
      <c r="B7" s="45">
        <v>0.55069444444444449</v>
      </c>
      <c r="C7" s="48">
        <v>66</v>
      </c>
      <c r="D7" s="48" t="s">
        <v>162</v>
      </c>
      <c r="E7" s="42" t="s">
        <v>163</v>
      </c>
      <c r="F7" s="25" t="s">
        <v>203</v>
      </c>
      <c r="G7" s="25" t="s">
        <v>203</v>
      </c>
      <c r="H7" s="25" t="s">
        <v>203</v>
      </c>
      <c r="I7" s="25" t="s">
        <v>203</v>
      </c>
      <c r="J7" s="25" t="s">
        <v>203</v>
      </c>
      <c r="K7" s="25" t="s">
        <v>203</v>
      </c>
      <c r="L7" s="25" t="s">
        <v>203</v>
      </c>
      <c r="M7" s="25" t="s">
        <v>203</v>
      </c>
      <c r="N7" s="25" t="s">
        <v>203</v>
      </c>
    </row>
    <row r="8" spans="1:14" ht="24.75" x14ac:dyDescent="0.65">
      <c r="A8" s="47"/>
      <c r="B8" s="49"/>
      <c r="C8" s="47"/>
      <c r="D8" s="47"/>
      <c r="E8" s="47"/>
      <c r="F8" s="25"/>
      <c r="G8" s="25"/>
      <c r="H8" s="25"/>
      <c r="I8" s="26"/>
      <c r="J8" s="26"/>
      <c r="K8" s="21">
        <f t="shared" ref="K8:K19" si="0">J8-$E$1</f>
        <v>0</v>
      </c>
      <c r="L8" s="22">
        <f t="shared" ref="L8:L19" si="1">K8+I8+H8</f>
        <v>0</v>
      </c>
      <c r="M8" s="28"/>
      <c r="N8" s="27"/>
    </row>
    <row r="9" spans="1:14" ht="24.75" x14ac:dyDescent="0.65">
      <c r="A9" s="47"/>
      <c r="B9" s="49"/>
      <c r="C9" s="47"/>
      <c r="D9" s="47"/>
      <c r="E9" s="47"/>
      <c r="F9" s="25"/>
      <c r="G9" s="25"/>
      <c r="H9" s="25"/>
      <c r="I9" s="26"/>
      <c r="J9" s="26"/>
      <c r="K9" s="21">
        <f t="shared" si="0"/>
        <v>0</v>
      </c>
      <c r="L9" s="22">
        <f t="shared" si="1"/>
        <v>0</v>
      </c>
      <c r="M9" s="28"/>
      <c r="N9" s="27"/>
    </row>
    <row r="10" spans="1:14" ht="24.75" x14ac:dyDescent="0.65">
      <c r="A10" s="47"/>
      <c r="B10" s="49"/>
      <c r="C10" s="47"/>
      <c r="D10" s="47"/>
      <c r="E10" s="47"/>
      <c r="F10" s="25"/>
      <c r="G10" s="25"/>
      <c r="H10" s="25"/>
      <c r="I10" s="26"/>
      <c r="J10" s="26"/>
      <c r="K10" s="21">
        <f t="shared" si="0"/>
        <v>0</v>
      </c>
      <c r="L10" s="22">
        <f t="shared" si="1"/>
        <v>0</v>
      </c>
      <c r="M10" s="28"/>
      <c r="N10" s="27"/>
    </row>
    <row r="11" spans="1:14" ht="24.75" x14ac:dyDescent="0.65">
      <c r="A11" s="47"/>
      <c r="B11" s="49"/>
      <c r="C11" s="49"/>
      <c r="D11" s="49"/>
      <c r="E11" s="49"/>
      <c r="F11" s="29"/>
      <c r="G11" s="25"/>
      <c r="H11" s="25"/>
      <c r="I11" s="26"/>
      <c r="J11" s="26"/>
      <c r="K11" s="21">
        <f t="shared" si="0"/>
        <v>0</v>
      </c>
      <c r="L11" s="22">
        <f t="shared" si="1"/>
        <v>0</v>
      </c>
      <c r="M11" s="28"/>
      <c r="N11" s="27"/>
    </row>
    <row r="12" spans="1:14" x14ac:dyDescent="0.4">
      <c r="A12" s="47"/>
      <c r="B12" s="49"/>
      <c r="C12" s="49"/>
      <c r="D12" s="49"/>
      <c r="E12" s="49"/>
      <c r="F12" s="29"/>
      <c r="G12" s="25"/>
      <c r="H12" s="25"/>
      <c r="I12" s="25"/>
      <c r="J12" s="25"/>
      <c r="K12" s="21">
        <f t="shared" si="0"/>
        <v>0</v>
      </c>
      <c r="L12" s="22">
        <f t="shared" si="1"/>
        <v>0</v>
      </c>
      <c r="M12" s="25"/>
      <c r="N12" s="27"/>
    </row>
    <row r="13" spans="1:14" x14ac:dyDescent="0.4">
      <c r="A13" s="47"/>
      <c r="B13" s="49"/>
      <c r="C13" s="49"/>
      <c r="D13" s="49"/>
      <c r="E13" s="49"/>
      <c r="F13" s="29"/>
      <c r="G13" s="25"/>
      <c r="H13" s="25"/>
      <c r="I13" s="30"/>
      <c r="J13" s="30"/>
      <c r="K13" s="21">
        <f t="shared" si="0"/>
        <v>0</v>
      </c>
      <c r="L13" s="22">
        <f t="shared" si="1"/>
        <v>0</v>
      </c>
      <c r="M13" s="28"/>
      <c r="N13" s="27"/>
    </row>
    <row r="14" spans="1:14" x14ac:dyDescent="0.4">
      <c r="A14" s="47"/>
      <c r="B14" s="49"/>
      <c r="C14" s="49"/>
      <c r="D14" s="49"/>
      <c r="E14" s="49"/>
      <c r="F14" s="25"/>
      <c r="G14" s="25"/>
      <c r="H14" s="25"/>
      <c r="I14" s="30"/>
      <c r="J14" s="30"/>
      <c r="K14" s="21">
        <f t="shared" si="0"/>
        <v>0</v>
      </c>
      <c r="L14" s="22">
        <f t="shared" si="1"/>
        <v>0</v>
      </c>
      <c r="M14" s="28"/>
      <c r="N14" s="27"/>
    </row>
    <row r="15" spans="1:14" x14ac:dyDescent="0.4">
      <c r="A15" s="47"/>
      <c r="B15" s="49"/>
      <c r="C15" s="49"/>
      <c r="D15" s="49"/>
      <c r="E15" s="49"/>
      <c r="F15" s="25"/>
      <c r="G15" s="25"/>
      <c r="H15" s="25"/>
      <c r="I15" s="30"/>
      <c r="J15" s="30"/>
      <c r="K15" s="21">
        <f t="shared" si="0"/>
        <v>0</v>
      </c>
      <c r="L15" s="22">
        <f t="shared" si="1"/>
        <v>0</v>
      </c>
      <c r="M15" s="28"/>
      <c r="N15" s="28"/>
    </row>
    <row r="16" spans="1:14" x14ac:dyDescent="0.4">
      <c r="A16" s="47"/>
      <c r="B16" s="49"/>
      <c r="C16" s="49"/>
      <c r="D16" s="49"/>
      <c r="E16" s="49"/>
      <c r="F16" s="25"/>
      <c r="G16" s="25"/>
      <c r="H16" s="25"/>
      <c r="I16" s="30"/>
      <c r="J16" s="30"/>
      <c r="K16" s="21">
        <f t="shared" si="0"/>
        <v>0</v>
      </c>
      <c r="L16" s="22">
        <f t="shared" si="1"/>
        <v>0</v>
      </c>
      <c r="M16" s="28"/>
      <c r="N16" s="28"/>
    </row>
    <row r="17" spans="1:14" x14ac:dyDescent="0.4">
      <c r="A17" s="47"/>
      <c r="B17" s="49"/>
      <c r="C17" s="49"/>
      <c r="D17" s="49"/>
      <c r="E17" s="49"/>
      <c r="F17" s="25"/>
      <c r="G17" s="25"/>
      <c r="H17" s="25"/>
      <c r="I17" s="30"/>
      <c r="J17" s="30"/>
      <c r="K17" s="21">
        <f t="shared" si="0"/>
        <v>0</v>
      </c>
      <c r="L17" s="22">
        <f t="shared" si="1"/>
        <v>0</v>
      </c>
      <c r="M17" s="28"/>
      <c r="N17" s="28"/>
    </row>
    <row r="18" spans="1:14" x14ac:dyDescent="0.4">
      <c r="A18" s="47"/>
      <c r="B18" s="49"/>
      <c r="C18" s="49"/>
      <c r="D18" s="49"/>
      <c r="E18" s="49"/>
      <c r="F18" s="25"/>
      <c r="G18" s="25"/>
      <c r="H18" s="25"/>
      <c r="I18" s="30"/>
      <c r="J18" s="30"/>
      <c r="K18" s="21">
        <f t="shared" si="0"/>
        <v>0</v>
      </c>
      <c r="L18" s="22">
        <f t="shared" si="1"/>
        <v>0</v>
      </c>
      <c r="M18" s="28"/>
      <c r="N18" s="28"/>
    </row>
    <row r="19" spans="1:14" x14ac:dyDescent="0.4">
      <c r="A19" s="47"/>
      <c r="B19" s="49"/>
      <c r="C19" s="49"/>
      <c r="D19" s="49"/>
      <c r="E19" s="49"/>
      <c r="F19" s="25"/>
      <c r="G19" s="25"/>
      <c r="H19" s="25"/>
      <c r="I19" s="30"/>
      <c r="J19" s="30"/>
      <c r="K19" s="21">
        <f t="shared" si="0"/>
        <v>0</v>
      </c>
      <c r="L19" s="22">
        <f t="shared" si="1"/>
        <v>0</v>
      </c>
      <c r="M19" s="28"/>
      <c r="N19" s="28"/>
    </row>
  </sheetData>
  <sortState ref="A3:N7">
    <sortCondition ref="M3:M7"/>
    <sortCondition ref="N3:N7"/>
  </sortState>
  <pageMargins left="0.7" right="0.7" top="0.75" bottom="0.75" header="0.3" footer="0.3"/>
  <pageSetup paperSize="9" scale="75" orientation="landscape" horizontalDpi="4294967293" verticalDpi="0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opLeftCell="A6" workbookViewId="0">
      <selection activeCell="A18" sqref="A18"/>
    </sheetView>
  </sheetViews>
  <sheetFormatPr defaultRowHeight="14.4" x14ac:dyDescent="0.3"/>
  <sheetData>
    <row r="2" spans="1:1" ht="14.25" x14ac:dyDescent="0.45">
      <c r="A2" t="s">
        <v>48</v>
      </c>
    </row>
    <row r="5" spans="1:1" ht="14.25" x14ac:dyDescent="0.45">
      <c r="A5" t="s">
        <v>23</v>
      </c>
    </row>
    <row r="6" spans="1:1" ht="14.25" x14ac:dyDescent="0.45">
      <c r="A6" t="s">
        <v>24</v>
      </c>
    </row>
    <row r="7" spans="1:1" ht="14.25" x14ac:dyDescent="0.45">
      <c r="A7" t="s">
        <v>25</v>
      </c>
    </row>
    <row r="10" spans="1:1" ht="14.25" x14ac:dyDescent="0.45">
      <c r="A10" t="s">
        <v>14</v>
      </c>
    </row>
    <row r="11" spans="1:1" ht="14.25" x14ac:dyDescent="0.45">
      <c r="A11" t="s">
        <v>15</v>
      </c>
    </row>
    <row r="12" spans="1:1" ht="14.25" x14ac:dyDescent="0.45">
      <c r="A12" t="s">
        <v>16</v>
      </c>
    </row>
    <row r="13" spans="1:1" ht="14.25" x14ac:dyDescent="0.45">
      <c r="A13" t="s">
        <v>17</v>
      </c>
    </row>
    <row r="14" spans="1:1" ht="14.25" x14ac:dyDescent="0.45">
      <c r="A14" t="s">
        <v>18</v>
      </c>
    </row>
    <row r="15" spans="1:1" ht="14.25" x14ac:dyDescent="0.45">
      <c r="A15" t="s">
        <v>19</v>
      </c>
    </row>
    <row r="16" spans="1:1" ht="14.25" x14ac:dyDescent="0.45">
      <c r="A16" t="s">
        <v>20</v>
      </c>
    </row>
    <row r="17" spans="1:9" ht="14.25" x14ac:dyDescent="0.45">
      <c r="A17" t="s">
        <v>21</v>
      </c>
    </row>
    <row r="18" spans="1:9" ht="14.25" x14ac:dyDescent="0.45">
      <c r="A18" t="s">
        <v>22</v>
      </c>
    </row>
    <row r="21" spans="1:9" ht="14.25" x14ac:dyDescent="0.45">
      <c r="A21" t="s">
        <v>26</v>
      </c>
    </row>
    <row r="22" spans="1:9" ht="14.25" x14ac:dyDescent="0.45">
      <c r="A22" t="s">
        <v>27</v>
      </c>
    </row>
    <row r="24" spans="1:9" ht="14.25" x14ac:dyDescent="0.45">
      <c r="A24" t="s">
        <v>28</v>
      </c>
    </row>
    <row r="25" spans="1:9" s="1" customFormat="1" x14ac:dyDescent="0.3">
      <c r="A25" s="2" t="s">
        <v>29</v>
      </c>
      <c r="B25" s="2"/>
      <c r="C25" s="2"/>
      <c r="D25" s="2"/>
      <c r="E25" s="2"/>
      <c r="F25" s="2"/>
      <c r="G25" s="2"/>
      <c r="H25" s="2"/>
      <c r="I25" s="2"/>
    </row>
    <row r="26" spans="1:9" ht="14.25" x14ac:dyDescent="0.45">
      <c r="A26" t="s">
        <v>30</v>
      </c>
    </row>
    <row r="27" spans="1:9" ht="15" x14ac:dyDescent="0.25">
      <c r="A27" t="s">
        <v>31</v>
      </c>
    </row>
    <row r="28" spans="1:9" ht="15" x14ac:dyDescent="0.25">
      <c r="A28" t="s">
        <v>32</v>
      </c>
    </row>
    <row r="29" spans="1:9" x14ac:dyDescent="0.3">
      <c r="A29" t="s">
        <v>33</v>
      </c>
    </row>
    <row r="30" spans="1:9" x14ac:dyDescent="0.3">
      <c r="A30" t="s">
        <v>34</v>
      </c>
    </row>
    <row r="32" spans="1:9" x14ac:dyDescent="0.3">
      <c r="A32" t="s">
        <v>35</v>
      </c>
    </row>
    <row r="33" spans="1:9" x14ac:dyDescent="0.3">
      <c r="A33" s="2" t="s">
        <v>36</v>
      </c>
      <c r="B33" s="2"/>
      <c r="C33" s="2"/>
      <c r="D33" s="2"/>
      <c r="E33" s="2"/>
      <c r="F33" s="2"/>
      <c r="G33" s="2"/>
      <c r="H33" s="2"/>
      <c r="I33" s="2"/>
    </row>
    <row r="34" spans="1:9" x14ac:dyDescent="0.3">
      <c r="A34" t="s">
        <v>37</v>
      </c>
    </row>
    <row r="35" spans="1:9" x14ac:dyDescent="0.3">
      <c r="A35" t="s">
        <v>38</v>
      </c>
    </row>
    <row r="37" spans="1:9" x14ac:dyDescent="0.3">
      <c r="A37" t="s">
        <v>39</v>
      </c>
    </row>
    <row r="38" spans="1:9" x14ac:dyDescent="0.3">
      <c r="A38" t="s">
        <v>40</v>
      </c>
    </row>
    <row r="39" spans="1:9" x14ac:dyDescent="0.3">
      <c r="A39" t="s">
        <v>41</v>
      </c>
    </row>
    <row r="40" spans="1:9" x14ac:dyDescent="0.3">
      <c r="A40" t="s">
        <v>42</v>
      </c>
    </row>
    <row r="41" spans="1:9" x14ac:dyDescent="0.3">
      <c r="A41" t="s">
        <v>43</v>
      </c>
    </row>
    <row r="42" spans="1:9" x14ac:dyDescent="0.3">
      <c r="A42" t="s">
        <v>44</v>
      </c>
    </row>
    <row r="43" spans="1:9" x14ac:dyDescent="0.3">
      <c r="A43" t="s">
        <v>45</v>
      </c>
    </row>
    <row r="44" spans="1:9" x14ac:dyDescent="0.3">
      <c r="A44" t="s">
        <v>46</v>
      </c>
    </row>
    <row r="45" spans="1:9" x14ac:dyDescent="0.3">
      <c r="A45" t="s">
        <v>47</v>
      </c>
    </row>
    <row r="46" spans="1:9" x14ac:dyDescent="0.3">
      <c r="A46" t="s">
        <v>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Section 1 HT90Q 75cm</vt:lpstr>
      <vt:lpstr>Section 2 HT90Q 75cm</vt:lpstr>
      <vt:lpstr>Section 3 HT100Q 85cm</vt:lpstr>
      <vt:lpstr>Section 4 HT100Q 85cm</vt:lpstr>
      <vt:lpstr>JUNIOR 90Q</vt:lpstr>
      <vt:lpstr>JUNIOR100Q</vt:lpstr>
      <vt:lpstr>Notes</vt:lpstr>
      <vt:lpstr>Sheet12</vt:lpstr>
      <vt:lpstr>'Section 1 HT90Q 75cm'!Print_Area</vt:lpstr>
      <vt:lpstr>'Section 3 HT100Q 85cm'!Print_Area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TGH</dc:creator>
  <cp:lastModifiedBy>Briggs</cp:lastModifiedBy>
  <cp:lastPrinted>2016-03-27T15:39:45Z</cp:lastPrinted>
  <dcterms:created xsi:type="dcterms:W3CDTF">2016-03-23T10:10:26Z</dcterms:created>
  <dcterms:modified xsi:type="dcterms:W3CDTF">2016-03-29T15:25:49Z</dcterms:modified>
</cp:coreProperties>
</file>